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Y:\020@《下水道経営係》\財務\財政状況公表\経営比較分析表\R06\02_報告\04_3回目報告\"/>
    </mc:Choice>
  </mc:AlternateContent>
  <xr:revisionPtr revIDLastSave="0" documentId="13_ncr:1_{C4E91ACA-B2F5-4D80-963D-9322B0939BCC}" xr6:coauthVersionLast="47" xr6:coauthVersionMax="47" xr10:uidLastSave="{00000000-0000-0000-0000-000000000000}"/>
  <workbookProtection workbookAlgorithmName="SHA-512" workbookHashValue="D6v8PiUniS5N4tZ2NDcetzzANPSnOB3fJMR530kMr9N5DlD83i4EikORwVCQYn8FiERwkr3Y6NuezxkDimr7fA==" workbookSaltValue="eVOv1J5FkTQ8hQTrot+JFg==" workbookSpinCount="100000" lockStructure="1"/>
  <bookViews>
    <workbookView xWindow="2340" yWindow="1485" windowWidth="13020" windowHeight="1471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Q6" i="5"/>
  <c r="W10" i="4" s="1"/>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AD10" i="4"/>
  <c r="P10" i="4"/>
  <c r="B10" i="4"/>
  <c r="AT8" i="4"/>
  <c r="AD8" i="4"/>
  <c r="W8" i="4"/>
  <c r="P8" i="4"/>
  <c r="B8" i="4"/>
  <c r="B6" i="4"/>
</calcChain>
</file>

<file path=xl/sharedStrings.xml><?xml version="1.0" encoding="utf-8"?>
<sst xmlns="http://schemas.openxmlformats.org/spreadsheetml/2006/main" count="231" uniqueCount="118">
  <si>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</si>
  <si>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</si>
  <si>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</si>
  <si>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</si>
  <si>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</si>
  <si>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</si>
  <si>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</si>
  <si>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</si>
  <si>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</si>
  <si>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</si>
  <si>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</si>
  <si>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</si>
  <si>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</si>
  <si>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</si>
  <si>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</si>
  <si>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</si>
  <si>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</si>
  <si>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</si>
  <si>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</si>
  <si>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</si>
  <si>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</si>
  <si>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</si>
  <si>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</si>
  <si>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</si>
  <si>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</si>
  <si>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</si>
  <si>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</si>
  <si>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</si>
  <si>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</si>
  <si>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</si>
  <si>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</si>
  <si>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</si>
  <si>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</si>
  <si>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</si>
  <si>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</si>
  <si>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</si>
  <si>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</si>
  <si>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</si>
  <si>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</si>
  <si>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</si>
  <si>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</si>
  <si>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</si>
  <si>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</si>
  <si>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</si>
  <si>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</si>
  <si>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</si>
  <si>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</si>
  <si>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</si>
  <si>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</si>
  <si>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</si>
  <si>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</si>
  <si>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</si>
  <si>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</si>
  <si>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</si>
  <si>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</si>
  <si>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</si>
  <si>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</si>
  <si>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</si>
  <si>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</si>
  <si>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</si>
  <si>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</si>
  <si>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</si>
  <si>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</si>
  <si>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</si>
  <si>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</si>
  <si>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</si>
  <si>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</si>
  <si>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</si>
  <si>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</si>
  <si>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</si>
  <si>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</si>
  <si>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</si>
  <si>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</si>
  <si>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</si>
  <si>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</si>
  <si>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</si>
  <si>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</si>
  <si>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</si>
  <si>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</si>
  <si>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</si>
  <si>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</si>
  <si>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</si>
  <si>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</si>
  <si>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</si>
  <si>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</si>
  <si>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</si>
  <si>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</si>
  <si>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</si>
  <si>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</si>
  <si>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</si>
  <si>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</si>
  <si>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</si>
  <si>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</si>
  <si>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</si>
  <si>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</si>
  <si>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</si>
  <si>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紫波町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</si>
  <si>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</si>
  <si>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</si>
  <si>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</si>
  <si>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</si>
  <si>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</si>
  <si>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</si>
  <si>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</si>
  <si>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</si>
  <si>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</si>
  <si>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</si>
  <si>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</si>
  <si>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</si>
  <si>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</si>
  <si>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</si>
  <si>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</si>
  <si>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</si>
  <si>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</si>
  <si>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</si>
  <si>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公共下水道の汚水処理事業の供用開始は昭和61年。
　管路施設のマンホールポンプ設備、終末処理場の電気・機械設備において、耐用年数が経過した資産があるため、ストックマネジメント計画に基づき設備更新をしています。
　設備更新に係る財源は、国庫補助金、企業債（借入金）及び内部留保資金です。</t>
    <rPh sb="1" eb="3">
      <t>コウキョウ</t>
    </rPh>
    <rPh sb="3" eb="6">
      <t>ゲスイドウ</t>
    </rPh>
    <rPh sb="7" eb="9">
      <t>オスイ</t>
    </rPh>
    <rPh sb="9" eb="11">
      <t>ショリ</t>
    </rPh>
    <rPh sb="11" eb="13">
      <t>ジギョウ</t>
    </rPh>
    <rPh sb="14" eb="16">
      <t>キョウヨウ</t>
    </rPh>
    <rPh sb="16" eb="18">
      <t>カイシ</t>
    </rPh>
    <rPh sb="19" eb="21">
      <t>ショウワ</t>
    </rPh>
    <rPh sb="23" eb="24">
      <t>ネン</t>
    </rPh>
    <rPh sb="27" eb="29">
      <t>カンロ</t>
    </rPh>
    <rPh sb="29" eb="31">
      <t>シセツ</t>
    </rPh>
    <rPh sb="40" eb="42">
      <t>セツビ</t>
    </rPh>
    <rPh sb="43" eb="45">
      <t>シュウマツ</t>
    </rPh>
    <rPh sb="45" eb="48">
      <t>ショリジョウ</t>
    </rPh>
    <rPh sb="49" eb="51">
      <t>デンキ</t>
    </rPh>
    <rPh sb="52" eb="54">
      <t>キカイ</t>
    </rPh>
    <rPh sb="54" eb="56">
      <t>セツビ</t>
    </rPh>
    <rPh sb="61" eb="63">
      <t>タイヨウ</t>
    </rPh>
    <rPh sb="63" eb="65">
      <t>ネンスウ</t>
    </rPh>
    <rPh sb="66" eb="68">
      <t>ケイカ</t>
    </rPh>
    <rPh sb="70" eb="72">
      <t>シサン</t>
    </rPh>
    <rPh sb="88" eb="90">
      <t>ケイカク</t>
    </rPh>
    <rPh sb="91" eb="92">
      <t>モト</t>
    </rPh>
    <rPh sb="94" eb="96">
      <t>セツビ</t>
    </rPh>
    <rPh sb="96" eb="98">
      <t>コウシン</t>
    </rPh>
    <rPh sb="107" eb="109">
      <t>セツビ</t>
    </rPh>
    <rPh sb="109" eb="111">
      <t>コウシン</t>
    </rPh>
    <rPh sb="112" eb="113">
      <t>カカ</t>
    </rPh>
    <rPh sb="114" eb="116">
      <t>ザイゲン</t>
    </rPh>
    <rPh sb="118" eb="120">
      <t>コッコ</t>
    </rPh>
    <rPh sb="120" eb="123">
      <t>ホジョキン</t>
    </rPh>
    <rPh sb="124" eb="126">
      <t>キギョウ</t>
    </rPh>
    <rPh sb="126" eb="127">
      <t>サイ</t>
    </rPh>
    <rPh sb="128" eb="130">
      <t>カリイレ</t>
    </rPh>
    <rPh sb="130" eb="131">
      <t>キン</t>
    </rPh>
    <rPh sb="132" eb="133">
      <t>オヨ</t>
    </rPh>
    <rPh sb="134" eb="136">
      <t>ナイブ</t>
    </rPh>
    <rPh sb="136" eb="138">
      <t>リュウホ</t>
    </rPh>
    <rPh sb="138" eb="140">
      <t>シキン</t>
    </rPh>
    <phoneticPr fontId="4"/>
  </si>
  <si>
    <t>　近年続く公共下水道エリアでの宅地開発等による新規接続戸数の増加もあり、使用料収入は増加しています。
　収支の状況は、使用料収入で維持管理費分を賄えていますが、これまでの施設整備に伴う費用負担である減価償却費等の資本費分は賄えておらず、一般会計からの繰入金により収支が支えられています。
 累積欠損金の増加については、終末処理場の電気・機械設備などの更新工事が進んでおり、それに伴う減価償却費が増加したことが赤字要因を拡大させています。使用料収入で現場の維持管理費は賄えているものの、過去および現在の施設整備に係る資本費を賄い切れていないため、欠損金が積み上がる構造になっています 。
 経費回収率については、更新投資による減価償却費の増加を使用料収入のみでは吸収しきれなかったために減少しました。
 汚水処理原価については、設備更新に伴う費用の増大が直接的に原価を押し上げています。</t>
    <rPh sb="1" eb="3">
      <t>キンネン</t>
    </rPh>
    <rPh sb="3" eb="4">
      <t>ツヅ</t>
    </rPh>
    <rPh sb="5" eb="7">
      <t>コウキョウ</t>
    </rPh>
    <rPh sb="7" eb="10">
      <t>ゲスイドウ</t>
    </rPh>
    <rPh sb="15" eb="17">
      <t>タクチ</t>
    </rPh>
    <rPh sb="17" eb="19">
      <t>カイハツ</t>
    </rPh>
    <rPh sb="19" eb="20">
      <t>トウ</t>
    </rPh>
    <rPh sb="23" eb="25">
      <t>シンキ</t>
    </rPh>
    <rPh sb="25" eb="27">
      <t>セツゾク</t>
    </rPh>
    <rPh sb="27" eb="29">
      <t>コスウ</t>
    </rPh>
    <rPh sb="30" eb="32">
      <t>ゾウカ</t>
    </rPh>
    <rPh sb="42" eb="44">
      <t>ゾウカ</t>
    </rPh>
    <rPh sb="52" eb="54">
      <t>シュウシ</t>
    </rPh>
    <rPh sb="55" eb="57">
      <t>ジョウキョウ</t>
    </rPh>
    <rPh sb="59" eb="62">
      <t>シヨウリョウ</t>
    </rPh>
    <rPh sb="62" eb="64">
      <t>シュウニュウ</t>
    </rPh>
    <rPh sb="65" eb="67">
      <t>イジ</t>
    </rPh>
    <rPh sb="67" eb="69">
      <t>カンリ</t>
    </rPh>
    <rPh sb="69" eb="70">
      <t>ヒ</t>
    </rPh>
    <rPh sb="70" eb="71">
      <t>ブン</t>
    </rPh>
    <rPh sb="72" eb="73">
      <t>マカナ</t>
    </rPh>
    <rPh sb="85" eb="87">
      <t>シセツ</t>
    </rPh>
    <rPh sb="87" eb="89">
      <t>セイビ</t>
    </rPh>
    <rPh sb="90" eb="91">
      <t>トモナ</t>
    </rPh>
    <rPh sb="92" eb="94">
      <t>ヒヨウ</t>
    </rPh>
    <rPh sb="94" eb="96">
      <t>フタン</t>
    </rPh>
    <rPh sb="99" eb="101">
      <t>ゲンカ</t>
    </rPh>
    <rPh sb="101" eb="103">
      <t>ショウキャク</t>
    </rPh>
    <rPh sb="103" eb="104">
      <t>ヒ</t>
    </rPh>
    <rPh sb="104" eb="105">
      <t>トウ</t>
    </rPh>
    <rPh sb="106" eb="108">
      <t>シホン</t>
    </rPh>
    <rPh sb="108" eb="109">
      <t>ヒ</t>
    </rPh>
    <rPh sb="109" eb="110">
      <t>ブン</t>
    </rPh>
    <rPh sb="111" eb="112">
      <t>マカナ</t>
    </rPh>
    <rPh sb="118" eb="120">
      <t>イッパン</t>
    </rPh>
    <rPh sb="120" eb="122">
      <t>カイケイ</t>
    </rPh>
    <rPh sb="125" eb="127">
      <t>クリイレ</t>
    </rPh>
    <rPh sb="127" eb="128">
      <t>キン</t>
    </rPh>
    <rPh sb="131" eb="133">
      <t>シュウシ</t>
    </rPh>
    <rPh sb="134" eb="135">
      <t>ササ</t>
    </rPh>
    <phoneticPr fontId="4"/>
  </si>
  <si>
    <t xml:space="preserve">　現在は公共下水道エリアでの宅地開発により「新規接続戸数」が増加しており、使用料収入も伸びていますが、さらなる経営改善に向けて「水洗化率の向上」を図り、サービス需要を最大限確保していきます。
 　昭和61年の供用開始から時間が経過し、処理場の電気・機械設備やマンホールポンプ設備で耐用年数を超えた資産が発生していますが、ストックマネジメント計画」に基づき計画的な更新を実施するとともに、新規設備・維持管理・改築を一体的に捉える「アセットマネジメント」を継続し、ライフサイクルコストの最小化と事業費負担の平準化を図ります 。
 　現状においても、限られたリソースを効率的に運用することで対応していますが、W-PPPなどの活用を検討しながら、属人的な管理に頼らない体制構築を図っていきます。
 　電気代や資材価格の高騰が「維持管理費」を増大させており、経営を圧迫していますが、維持管理費を抑制する努力を継続するとともに、今後も維持管理費分等を賄えるような使用料単価の改定を検討していき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</si>
</sst>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E53-4A13-AAD9-108D5D70C9A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0.15</c:v>
                </c:pt>
                <c:pt idx="2">
                  <c:v>0.12</c:v>
                </c:pt>
                <c:pt idx="3">
                  <c:v>0.09</c:v>
                </c:pt>
                <c:pt idx="4">
                  <c:v>0.15</c:v>
                </c:pt>
              </c:numCache>
            </c:numRef>
          </c:val>
          <c:smooth val="0"/>
          <c:extLst>
            <c:ext xmlns:c16="http://schemas.microsoft.com/office/drawing/2014/chart" uri="{C3380CC4-5D6E-409C-BE32-E72D297353CC}">
              <c16:uniqueId val="{00000001-FE53-4A13-AAD9-108D5D70C9A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75.56</c:v>
                </c:pt>
                <c:pt idx="1">
                  <c:v>79.31</c:v>
                </c:pt>
                <c:pt idx="2">
                  <c:v>84.03</c:v>
                </c:pt>
                <c:pt idx="3">
                  <c:v>81.56</c:v>
                </c:pt>
                <c:pt idx="4">
                  <c:v>83.24</c:v>
                </c:pt>
              </c:numCache>
            </c:numRef>
          </c:val>
          <c:extLst>
            <c:ext xmlns:c16="http://schemas.microsoft.com/office/drawing/2014/chart" uri="{C3380CC4-5D6E-409C-BE32-E72D297353CC}">
              <c16:uniqueId val="{00000000-8181-4E73-95E2-6792F9B0988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56.72</c:v>
                </c:pt>
                <c:pt idx="1">
                  <c:v>56.43</c:v>
                </c:pt>
                <c:pt idx="2">
                  <c:v>55.82</c:v>
                </c:pt>
                <c:pt idx="3">
                  <c:v>56.51</c:v>
                </c:pt>
                <c:pt idx="4">
                  <c:v>56.85</c:v>
                </c:pt>
              </c:numCache>
            </c:numRef>
          </c:val>
          <c:smooth val="0"/>
          <c:extLst>
            <c:ext xmlns:c16="http://schemas.microsoft.com/office/drawing/2014/chart" uri="{C3380CC4-5D6E-409C-BE32-E72D297353CC}">
              <c16:uniqueId val="{00000001-8181-4E73-95E2-6792F9B0988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94.68</c:v>
                </c:pt>
                <c:pt idx="1">
                  <c:v>93.85</c:v>
                </c:pt>
                <c:pt idx="2">
                  <c:v>94.59</c:v>
                </c:pt>
                <c:pt idx="3">
                  <c:v>95.02</c:v>
                </c:pt>
                <c:pt idx="4">
                  <c:v>95.33</c:v>
                </c:pt>
              </c:numCache>
            </c:numRef>
          </c:val>
          <c:extLst>
            <c:ext xmlns:c16="http://schemas.microsoft.com/office/drawing/2014/chart" uri="{C3380CC4-5D6E-409C-BE32-E72D297353CC}">
              <c16:uniqueId val="{00000000-F9B2-4EDA-BF7D-9A9B8447F0A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90.72</c:v>
                </c:pt>
                <c:pt idx="1">
                  <c:v>91.07</c:v>
                </c:pt>
                <c:pt idx="2">
                  <c:v>90.67</c:v>
                </c:pt>
                <c:pt idx="3">
                  <c:v>90.62</c:v>
                </c:pt>
                <c:pt idx="4">
                  <c:v>90.79</c:v>
                </c:pt>
              </c:numCache>
            </c:numRef>
          </c:val>
          <c:smooth val="0"/>
          <c:extLst>
            <c:ext xmlns:c16="http://schemas.microsoft.com/office/drawing/2014/chart" uri="{C3380CC4-5D6E-409C-BE32-E72D297353CC}">
              <c16:uniqueId val="{00000001-F9B2-4EDA-BF7D-9A9B8447F0A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98.76</c:v>
                </c:pt>
                <c:pt idx="1">
                  <c:v>96.85</c:v>
                </c:pt>
                <c:pt idx="2">
                  <c:v>96.51</c:v>
                </c:pt>
                <c:pt idx="3">
                  <c:v>92.78</c:v>
                </c:pt>
                <c:pt idx="4">
                  <c:v>93.34</c:v>
                </c:pt>
              </c:numCache>
            </c:numRef>
          </c:val>
          <c:extLst>
            <c:ext xmlns:c16="http://schemas.microsoft.com/office/drawing/2014/chart" uri="{C3380CC4-5D6E-409C-BE32-E72D297353CC}">
              <c16:uniqueId val="{00000000-1F97-44A5-A5A3-71E91B581CB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c:v>
                </c:pt>
                <c:pt idx="1">
                  <c:v>106.22</c:v>
                </c:pt>
                <c:pt idx="2">
                  <c:v>107.01</c:v>
                </c:pt>
                <c:pt idx="3">
                  <c:v>106.53</c:v>
                </c:pt>
                <c:pt idx="4">
                  <c:v>105.5</c:v>
                </c:pt>
              </c:numCache>
            </c:numRef>
          </c:val>
          <c:smooth val="0"/>
          <c:extLst>
            <c:ext xmlns:c16="http://schemas.microsoft.com/office/drawing/2014/chart" uri="{C3380CC4-5D6E-409C-BE32-E72D297353CC}">
              <c16:uniqueId val="{00000001-1F97-44A5-A5A3-71E91B581CB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28.43</c:v>
                </c:pt>
                <c:pt idx="1">
                  <c:v>30.9</c:v>
                </c:pt>
                <c:pt idx="2">
                  <c:v>32.68</c:v>
                </c:pt>
                <c:pt idx="3">
                  <c:v>35.229999999999997</c:v>
                </c:pt>
                <c:pt idx="4">
                  <c:v>37.54</c:v>
                </c:pt>
              </c:numCache>
            </c:numRef>
          </c:val>
          <c:extLst>
            <c:ext xmlns:c16="http://schemas.microsoft.com/office/drawing/2014/chart" uri="{C3380CC4-5D6E-409C-BE32-E72D297353CC}">
              <c16:uniqueId val="{00000000-C74D-4DC6-A3D3-8753A1B248C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20.78</c:v>
                </c:pt>
                <c:pt idx="1">
                  <c:v>23.54</c:v>
                </c:pt>
                <c:pt idx="2">
                  <c:v>25.86</c:v>
                </c:pt>
                <c:pt idx="3">
                  <c:v>26.9</c:v>
                </c:pt>
                <c:pt idx="4">
                  <c:v>28.47</c:v>
                </c:pt>
              </c:numCache>
            </c:numRef>
          </c:val>
          <c:smooth val="0"/>
          <c:extLst>
            <c:ext xmlns:c16="http://schemas.microsoft.com/office/drawing/2014/chart" uri="{C3380CC4-5D6E-409C-BE32-E72D297353CC}">
              <c16:uniqueId val="{00000001-C74D-4DC6-A3D3-8753A1B248C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E9-4693-8C9D-284988202F8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1.34</c:v>
                </c:pt>
                <c:pt idx="1">
                  <c:v>1.5</c:v>
                </c:pt>
                <c:pt idx="2">
                  <c:v>1.4</c:v>
                </c:pt>
                <c:pt idx="3">
                  <c:v>2.08</c:v>
                </c:pt>
                <c:pt idx="4">
                  <c:v>1.87</c:v>
                </c:pt>
              </c:numCache>
            </c:numRef>
          </c:val>
          <c:smooth val="0"/>
          <c:extLst>
            <c:ext xmlns:c16="http://schemas.microsoft.com/office/drawing/2014/chart" uri="{C3380CC4-5D6E-409C-BE32-E72D297353CC}">
              <c16:uniqueId val="{00000001-41E9-4693-8C9D-284988202F8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51.76</c:v>
                </c:pt>
                <c:pt idx="1">
                  <c:v>57.87</c:v>
                </c:pt>
                <c:pt idx="2">
                  <c:v>63.58</c:v>
                </c:pt>
                <c:pt idx="3">
                  <c:v>77.209999999999994</c:v>
                </c:pt>
                <c:pt idx="4">
                  <c:v>90.16</c:v>
                </c:pt>
              </c:numCache>
            </c:numRef>
          </c:val>
          <c:extLst>
            <c:ext xmlns:c16="http://schemas.microsoft.com/office/drawing/2014/chart" uri="{C3380CC4-5D6E-409C-BE32-E72D297353CC}">
              <c16:uniqueId val="{00000000-2220-4D29-A249-CF2BB28D97B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18.36</c:v>
                </c:pt>
                <c:pt idx="1">
                  <c:v>18.010000000000002</c:v>
                </c:pt>
                <c:pt idx="2">
                  <c:v>23.86</c:v>
                </c:pt>
                <c:pt idx="3">
                  <c:v>18.41</c:v>
                </c:pt>
                <c:pt idx="4">
                  <c:v>16.91</c:v>
                </c:pt>
              </c:numCache>
            </c:numRef>
          </c:val>
          <c:smooth val="0"/>
          <c:extLst>
            <c:ext xmlns:c16="http://schemas.microsoft.com/office/drawing/2014/chart" uri="{C3380CC4-5D6E-409C-BE32-E72D297353CC}">
              <c16:uniqueId val="{00000001-2220-4D29-A249-CF2BB28D97B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242.61</c:v>
                </c:pt>
                <c:pt idx="1">
                  <c:v>222.69</c:v>
                </c:pt>
                <c:pt idx="2">
                  <c:v>323.76</c:v>
                </c:pt>
                <c:pt idx="3">
                  <c:v>387</c:v>
                </c:pt>
                <c:pt idx="4">
                  <c:v>409.68</c:v>
                </c:pt>
              </c:numCache>
            </c:numRef>
          </c:val>
          <c:extLst>
            <c:ext xmlns:c16="http://schemas.microsoft.com/office/drawing/2014/chart" uri="{C3380CC4-5D6E-409C-BE32-E72D297353CC}">
              <c16:uniqueId val="{00000000-8537-45E7-AE40-9B2BAF31DE3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55.6</c:v>
                </c:pt>
                <c:pt idx="1">
                  <c:v>59.4</c:v>
                </c:pt>
                <c:pt idx="2">
                  <c:v>68.27</c:v>
                </c:pt>
                <c:pt idx="3">
                  <c:v>74.790000000000006</c:v>
                </c:pt>
                <c:pt idx="4">
                  <c:v>73.930000000000007</c:v>
                </c:pt>
              </c:numCache>
            </c:numRef>
          </c:val>
          <c:smooth val="0"/>
          <c:extLst>
            <c:ext xmlns:c16="http://schemas.microsoft.com/office/drawing/2014/chart" uri="{C3380CC4-5D6E-409C-BE32-E72D297353CC}">
              <c16:uniqueId val="{00000001-8537-45E7-AE40-9B2BAF31DE3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1138.58</c:v>
                </c:pt>
                <c:pt idx="1">
                  <c:v>1099.01</c:v>
                </c:pt>
                <c:pt idx="2">
                  <c:v>1056.1500000000001</c:v>
                </c:pt>
                <c:pt idx="3">
                  <c:v>985.5</c:v>
                </c:pt>
                <c:pt idx="4">
                  <c:v>936.55</c:v>
                </c:pt>
              </c:numCache>
            </c:numRef>
          </c:val>
          <c:extLst>
            <c:ext xmlns:c16="http://schemas.microsoft.com/office/drawing/2014/chart" uri="{C3380CC4-5D6E-409C-BE32-E72D297353CC}">
              <c16:uniqueId val="{00000000-4CD2-467C-9AF2-39DE5DE6697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789.08</c:v>
                </c:pt>
                <c:pt idx="1">
                  <c:v>747.84</c:v>
                </c:pt>
                <c:pt idx="2">
                  <c:v>804.98</c:v>
                </c:pt>
                <c:pt idx="3">
                  <c:v>767.56</c:v>
                </c:pt>
                <c:pt idx="4">
                  <c:v>795.22</c:v>
                </c:pt>
              </c:numCache>
            </c:numRef>
          </c:val>
          <c:smooth val="0"/>
          <c:extLst>
            <c:ext xmlns:c16="http://schemas.microsoft.com/office/drawing/2014/chart" uri="{C3380CC4-5D6E-409C-BE32-E72D297353CC}">
              <c16:uniqueId val="{00000001-4CD2-467C-9AF2-39DE5DE6697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100</c:v>
                </c:pt>
                <c:pt idx="1">
                  <c:v>100.06</c:v>
                </c:pt>
                <c:pt idx="2">
                  <c:v>100</c:v>
                </c:pt>
                <c:pt idx="3">
                  <c:v>100.01</c:v>
                </c:pt>
                <c:pt idx="4">
                  <c:v>91.68</c:v>
                </c:pt>
              </c:numCache>
            </c:numRef>
          </c:val>
          <c:extLst>
            <c:ext xmlns:c16="http://schemas.microsoft.com/office/drawing/2014/chart" uri="{C3380CC4-5D6E-409C-BE32-E72D297353CC}">
              <c16:uniqueId val="{00000000-AA09-43E9-B9D5-67353935A54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88.25</c:v>
                </c:pt>
                <c:pt idx="1">
                  <c:v>90.17</c:v>
                </c:pt>
                <c:pt idx="2">
                  <c:v>88.71</c:v>
                </c:pt>
                <c:pt idx="3">
                  <c:v>90.23</c:v>
                </c:pt>
                <c:pt idx="4">
                  <c:v>90.78</c:v>
                </c:pt>
              </c:numCache>
            </c:numRef>
          </c:val>
          <c:smooth val="0"/>
          <c:extLst>
            <c:ext xmlns:c16="http://schemas.microsoft.com/office/drawing/2014/chart" uri="{C3380CC4-5D6E-409C-BE32-E72D297353CC}">
              <c16:uniqueId val="{00000001-AA09-43E9-B9D5-67353935A54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177.35</c:v>
                </c:pt>
                <c:pt idx="1">
                  <c:v>177.15</c:v>
                </c:pt>
                <c:pt idx="2">
                  <c:v>177.59</c:v>
                </c:pt>
                <c:pt idx="3">
                  <c:v>178.44</c:v>
                </c:pt>
                <c:pt idx="4">
                  <c:v>194.63</c:v>
                </c:pt>
              </c:numCache>
            </c:numRef>
          </c:val>
          <c:extLst>
            <c:ext xmlns:c16="http://schemas.microsoft.com/office/drawing/2014/chart" uri="{C3380CC4-5D6E-409C-BE32-E72D297353CC}">
              <c16:uniqueId val="{00000000-1406-474C-B545-20643F9FBEF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176.37</c:v>
                </c:pt>
                <c:pt idx="1">
                  <c:v>173.17</c:v>
                </c:pt>
                <c:pt idx="2">
                  <c:v>174.8</c:v>
                </c:pt>
                <c:pt idx="3">
                  <c:v>170.2</c:v>
                </c:pt>
                <c:pt idx="4">
                  <c:v>170.83</c:v>
                </c:pt>
              </c:numCache>
            </c:numRef>
          </c:val>
          <c:smooth val="0"/>
          <c:extLst>
            <c:ext xmlns:c16="http://schemas.microsoft.com/office/drawing/2014/chart" uri="{C3380CC4-5D6E-409C-BE32-E72D297353CC}">
              <c16:uniqueId val="{00000001-1406-474C-B545-20643F9FBEF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Y52" zoomScale="115" zoomScaleNormal="11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岩手県　紫波町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Cc1</v>
      </c>
      <c r="X8" s="64"/>
      <c r="Y8" s="64"/>
      <c r="Z8" s="64"/>
      <c r="AA8" s="64"/>
      <c r="AB8" s="64"/>
      <c r="AC8" s="64"/>
      <c r="AD8" s="65" t="str">
        <f>データ!$M$6</f>
        <v>非設置</v>
      </c>
      <c r="AE8" s="65"/>
      <c r="AF8" s="65"/>
      <c r="AG8" s="65"/>
      <c r="AH8" s="65"/>
      <c r="AI8" s="65"/>
      <c r="AJ8" s="65"/>
      <c r="AK8" s="3"/>
      <c r="AL8" s="45">
        <f>データ!S6</f>
        <v>32684</v>
      </c>
      <c r="AM8" s="45"/>
      <c r="AN8" s="45"/>
      <c r="AO8" s="45"/>
      <c r="AP8" s="45"/>
      <c r="AQ8" s="45"/>
      <c r="AR8" s="45"/>
      <c r="AS8" s="45"/>
      <c r="AT8" s="44">
        <f>データ!T6</f>
        <v>238.98</v>
      </c>
      <c r="AU8" s="44"/>
      <c r="AV8" s="44"/>
      <c r="AW8" s="44"/>
      <c r="AX8" s="44"/>
      <c r="AY8" s="44"/>
      <c r="AZ8" s="44"/>
      <c r="BA8" s="44"/>
      <c r="BB8" s="44">
        <f>データ!U6</f>
        <v>136.76</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75.25</v>
      </c>
      <c r="J10" s="44"/>
      <c r="K10" s="44"/>
      <c r="L10" s="44"/>
      <c r="M10" s="44"/>
      <c r="N10" s="44"/>
      <c r="O10" s="44"/>
      <c r="P10" s="44">
        <f>データ!P6</f>
        <v>65.12</v>
      </c>
      <c r="Q10" s="44"/>
      <c r="R10" s="44"/>
      <c r="S10" s="44"/>
      <c r="T10" s="44"/>
      <c r="U10" s="44"/>
      <c r="V10" s="44"/>
      <c r="W10" s="44">
        <f>データ!Q6</f>
        <v>85.6</v>
      </c>
      <c r="X10" s="44"/>
      <c r="Y10" s="44"/>
      <c r="Z10" s="44"/>
      <c r="AA10" s="44"/>
      <c r="AB10" s="44"/>
      <c r="AC10" s="44"/>
      <c r="AD10" s="45">
        <f>データ!R6</f>
        <v>3630</v>
      </c>
      <c r="AE10" s="45"/>
      <c r="AF10" s="45"/>
      <c r="AG10" s="45"/>
      <c r="AH10" s="45"/>
      <c r="AI10" s="45"/>
      <c r="AJ10" s="45"/>
      <c r="AK10" s="2"/>
      <c r="AL10" s="45">
        <f>データ!V6</f>
        <v>21167</v>
      </c>
      <c r="AM10" s="45"/>
      <c r="AN10" s="45"/>
      <c r="AO10" s="45"/>
      <c r="AP10" s="45"/>
      <c r="AQ10" s="45"/>
      <c r="AR10" s="45"/>
      <c r="AS10" s="45"/>
      <c r="AT10" s="44">
        <f>データ!W6</f>
        <v>6.66</v>
      </c>
      <c r="AU10" s="44"/>
      <c r="AV10" s="44"/>
      <c r="AW10" s="44"/>
      <c r="AX10" s="44"/>
      <c r="AY10" s="44"/>
      <c r="AZ10" s="44"/>
      <c r="BA10" s="44"/>
      <c r="BB10" s="44">
        <f>データ!X6</f>
        <v>3178.23</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117</v>
      </c>
      <c r="BM66" s="80"/>
      <c r="BN66" s="80"/>
      <c r="BO66" s="80"/>
      <c r="BP66" s="80"/>
      <c r="BQ66" s="80"/>
      <c r="BR66" s="80"/>
      <c r="BS66" s="80"/>
      <c r="BT66" s="80"/>
      <c r="BU66" s="80"/>
      <c r="BV66" s="80"/>
      <c r="BW66" s="80"/>
      <c r="BX66" s="80"/>
      <c r="BY66" s="80"/>
      <c r="BZ66" s="8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LA2UTWEf6gxdetgaYv0q0Ud7EEoq66a4kSaA9KFWJDaKoWvysRWBcDOJOXo7suXOZSHWrPCJcNa8aEjtBCf1CA==" saltValue="ygtT4BVu5d/h92widBW9f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33219</v>
      </c>
      <c r="D6" s="19">
        <f t="shared" si="3"/>
        <v>46</v>
      </c>
      <c r="E6" s="19">
        <f t="shared" si="3"/>
        <v>17</v>
      </c>
      <c r="F6" s="19">
        <f t="shared" si="3"/>
        <v>1</v>
      </c>
      <c r="G6" s="19">
        <f t="shared" si="3"/>
        <v>0</v>
      </c>
      <c r="H6" s="19" t="str">
        <f t="shared" si="3"/>
        <v>岩手県　紫波町</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75.25</v>
      </c>
      <c r="P6" s="20">
        <f t="shared" si="3"/>
        <v>65.12</v>
      </c>
      <c r="Q6" s="20">
        <f t="shared" si="3"/>
        <v>85.6</v>
      </c>
      <c r="R6" s="20">
        <f t="shared" si="3"/>
        <v>3630</v>
      </c>
      <c r="S6" s="20">
        <f t="shared" si="3"/>
        <v>32684</v>
      </c>
      <c r="T6" s="20">
        <f t="shared" si="3"/>
        <v>238.98</v>
      </c>
      <c r="U6" s="20">
        <f t="shared" si="3"/>
        <v>136.76</v>
      </c>
      <c r="V6" s="20">
        <f t="shared" si="3"/>
        <v>21167</v>
      </c>
      <c r="W6" s="20">
        <f t="shared" si="3"/>
        <v>6.66</v>
      </c>
      <c r="X6" s="20">
        <f t="shared" si="3"/>
        <v>3178.23</v>
      </c>
      <c r="Y6" s="21">
        <f>IF(Y7="",NA(),Y7)</f>
        <v>98.76</v>
      </c>
      <c r="Z6" s="21">
        <f t="shared" ref="Z6:AH6" si="4">IF(Z7="",NA(),Z7)</f>
        <v>96.85</v>
      </c>
      <c r="AA6" s="21">
        <f t="shared" si="4"/>
        <v>96.51</v>
      </c>
      <c r="AB6" s="21">
        <f t="shared" si="4"/>
        <v>92.78</v>
      </c>
      <c r="AC6" s="21">
        <f t="shared" si="4"/>
        <v>93.34</v>
      </c>
      <c r="AD6" s="21">
        <f t="shared" si="4"/>
        <v>106.5</v>
      </c>
      <c r="AE6" s="21">
        <f t="shared" si="4"/>
        <v>106.22</v>
      </c>
      <c r="AF6" s="21">
        <f t="shared" si="4"/>
        <v>107.01</v>
      </c>
      <c r="AG6" s="21">
        <f t="shared" si="4"/>
        <v>106.53</v>
      </c>
      <c r="AH6" s="21">
        <f t="shared" si="4"/>
        <v>105.5</v>
      </c>
      <c r="AI6" s="20" t="str">
        <f>IF(AI7="","",IF(AI7="-","【-】","【"&amp;SUBSTITUTE(TEXT(AI7,"#,##0.00"),"-","△")&amp;"】"))</f>
        <v>【105.36】</v>
      </c>
      <c r="AJ6" s="21">
        <f>IF(AJ7="",NA(),AJ7)</f>
        <v>51.76</v>
      </c>
      <c r="AK6" s="21">
        <f t="shared" ref="AK6:AS6" si="5">IF(AK7="",NA(),AK7)</f>
        <v>57.87</v>
      </c>
      <c r="AL6" s="21">
        <f t="shared" si="5"/>
        <v>63.58</v>
      </c>
      <c r="AM6" s="21">
        <f t="shared" si="5"/>
        <v>77.209999999999994</v>
      </c>
      <c r="AN6" s="21">
        <f t="shared" si="5"/>
        <v>90.16</v>
      </c>
      <c r="AO6" s="21">
        <f t="shared" si="5"/>
        <v>18.36</v>
      </c>
      <c r="AP6" s="21">
        <f t="shared" si="5"/>
        <v>18.010000000000002</v>
      </c>
      <c r="AQ6" s="21">
        <f t="shared" si="5"/>
        <v>23.86</v>
      </c>
      <c r="AR6" s="21">
        <f t="shared" si="5"/>
        <v>18.41</v>
      </c>
      <c r="AS6" s="21">
        <f t="shared" si="5"/>
        <v>16.91</v>
      </c>
      <c r="AT6" s="20" t="str">
        <f>IF(AT7="","",IF(AT7="-","【-】","【"&amp;SUBSTITUTE(TEXT(AT7,"#,##0.00"),"-","△")&amp;"】"))</f>
        <v>【3.12】</v>
      </c>
      <c r="AU6" s="21">
        <f>IF(AU7="",NA(),AU7)</f>
        <v>242.61</v>
      </c>
      <c r="AV6" s="21">
        <f t="shared" ref="AV6:BD6" si="6">IF(AV7="",NA(),AV7)</f>
        <v>222.69</v>
      </c>
      <c r="AW6" s="21">
        <f t="shared" si="6"/>
        <v>323.76</v>
      </c>
      <c r="AX6" s="21">
        <f t="shared" si="6"/>
        <v>387</v>
      </c>
      <c r="AY6" s="21">
        <f t="shared" si="6"/>
        <v>409.68</v>
      </c>
      <c r="AZ6" s="21">
        <f t="shared" si="6"/>
        <v>55.6</v>
      </c>
      <c r="BA6" s="21">
        <f t="shared" si="6"/>
        <v>59.4</v>
      </c>
      <c r="BB6" s="21">
        <f t="shared" si="6"/>
        <v>68.27</v>
      </c>
      <c r="BC6" s="21">
        <f t="shared" si="6"/>
        <v>74.790000000000006</v>
      </c>
      <c r="BD6" s="21">
        <f t="shared" si="6"/>
        <v>73.930000000000007</v>
      </c>
      <c r="BE6" s="20" t="str">
        <f>IF(BE7="","",IF(BE7="-","【-】","【"&amp;SUBSTITUTE(TEXT(BE7,"#,##0.00"),"-","△")&amp;"】"))</f>
        <v>【82.75】</v>
      </c>
      <c r="BF6" s="21">
        <f>IF(BF7="",NA(),BF7)</f>
        <v>1138.58</v>
      </c>
      <c r="BG6" s="21">
        <f t="shared" ref="BG6:BO6" si="7">IF(BG7="",NA(),BG7)</f>
        <v>1099.01</v>
      </c>
      <c r="BH6" s="21">
        <f t="shared" si="7"/>
        <v>1056.1500000000001</v>
      </c>
      <c r="BI6" s="21">
        <f t="shared" si="7"/>
        <v>985.5</v>
      </c>
      <c r="BJ6" s="21">
        <f t="shared" si="7"/>
        <v>936.55</v>
      </c>
      <c r="BK6" s="21">
        <f t="shared" si="7"/>
        <v>789.08</v>
      </c>
      <c r="BL6" s="21">
        <f t="shared" si="7"/>
        <v>747.84</v>
      </c>
      <c r="BM6" s="21">
        <f t="shared" si="7"/>
        <v>804.98</v>
      </c>
      <c r="BN6" s="21">
        <f t="shared" si="7"/>
        <v>767.56</v>
      </c>
      <c r="BO6" s="21">
        <f t="shared" si="7"/>
        <v>795.22</v>
      </c>
      <c r="BP6" s="20" t="str">
        <f>IF(BP7="","",IF(BP7="-","【-】","【"&amp;SUBSTITUTE(TEXT(BP7,"#,##0.00"),"-","△")&amp;"】"))</f>
        <v>【602.56】</v>
      </c>
      <c r="BQ6" s="21">
        <f>IF(BQ7="",NA(),BQ7)</f>
        <v>100</v>
      </c>
      <c r="BR6" s="21">
        <f t="shared" ref="BR6:BZ6" si="8">IF(BR7="",NA(),BR7)</f>
        <v>100.06</v>
      </c>
      <c r="BS6" s="21">
        <f t="shared" si="8"/>
        <v>100</v>
      </c>
      <c r="BT6" s="21">
        <f t="shared" si="8"/>
        <v>100.01</v>
      </c>
      <c r="BU6" s="21">
        <f t="shared" si="8"/>
        <v>91.68</v>
      </c>
      <c r="BV6" s="21">
        <f t="shared" si="8"/>
        <v>88.25</v>
      </c>
      <c r="BW6" s="21">
        <f t="shared" si="8"/>
        <v>90.17</v>
      </c>
      <c r="BX6" s="21">
        <f t="shared" si="8"/>
        <v>88.71</v>
      </c>
      <c r="BY6" s="21">
        <f t="shared" si="8"/>
        <v>90.23</v>
      </c>
      <c r="BZ6" s="21">
        <f t="shared" si="8"/>
        <v>90.78</v>
      </c>
      <c r="CA6" s="20" t="str">
        <f>IF(CA7="","",IF(CA7="-","【-】","【"&amp;SUBSTITUTE(TEXT(CA7,"#,##0.00"),"-","△")&amp;"】"))</f>
        <v>【97.94】</v>
      </c>
      <c r="CB6" s="21">
        <f>IF(CB7="",NA(),CB7)</f>
        <v>177.35</v>
      </c>
      <c r="CC6" s="21">
        <f t="shared" ref="CC6:CK6" si="9">IF(CC7="",NA(),CC7)</f>
        <v>177.15</v>
      </c>
      <c r="CD6" s="21">
        <f t="shared" si="9"/>
        <v>177.59</v>
      </c>
      <c r="CE6" s="21">
        <f t="shared" si="9"/>
        <v>178.44</v>
      </c>
      <c r="CF6" s="21">
        <f t="shared" si="9"/>
        <v>194.63</v>
      </c>
      <c r="CG6" s="21">
        <f t="shared" si="9"/>
        <v>176.37</v>
      </c>
      <c r="CH6" s="21">
        <f t="shared" si="9"/>
        <v>173.17</v>
      </c>
      <c r="CI6" s="21">
        <f t="shared" si="9"/>
        <v>174.8</v>
      </c>
      <c r="CJ6" s="21">
        <f t="shared" si="9"/>
        <v>170.2</v>
      </c>
      <c r="CK6" s="21">
        <f t="shared" si="9"/>
        <v>170.83</v>
      </c>
      <c r="CL6" s="20" t="str">
        <f>IF(CL7="","",IF(CL7="-","【-】","【"&amp;SUBSTITUTE(TEXT(CL7,"#,##0.00"),"-","△")&amp;"】"))</f>
        <v>【140.98】</v>
      </c>
      <c r="CM6" s="21">
        <f>IF(CM7="",NA(),CM7)</f>
        <v>75.56</v>
      </c>
      <c r="CN6" s="21">
        <f t="shared" ref="CN6:CV6" si="10">IF(CN7="",NA(),CN7)</f>
        <v>79.31</v>
      </c>
      <c r="CO6" s="21">
        <f t="shared" si="10"/>
        <v>84.03</v>
      </c>
      <c r="CP6" s="21">
        <f t="shared" si="10"/>
        <v>81.56</v>
      </c>
      <c r="CQ6" s="21">
        <f t="shared" si="10"/>
        <v>83.24</v>
      </c>
      <c r="CR6" s="21">
        <f t="shared" si="10"/>
        <v>56.72</v>
      </c>
      <c r="CS6" s="21">
        <f t="shared" si="10"/>
        <v>56.43</v>
      </c>
      <c r="CT6" s="21">
        <f t="shared" si="10"/>
        <v>55.82</v>
      </c>
      <c r="CU6" s="21">
        <f t="shared" si="10"/>
        <v>56.51</v>
      </c>
      <c r="CV6" s="21">
        <f t="shared" si="10"/>
        <v>56.85</v>
      </c>
      <c r="CW6" s="20" t="str">
        <f>IF(CW7="","",IF(CW7="-","【-】","【"&amp;SUBSTITUTE(TEXT(CW7,"#,##0.00"),"-","△")&amp;"】"))</f>
        <v>【60.13】</v>
      </c>
      <c r="CX6" s="21">
        <f>IF(CX7="",NA(),CX7)</f>
        <v>94.68</v>
      </c>
      <c r="CY6" s="21">
        <f t="shared" ref="CY6:DG6" si="11">IF(CY7="",NA(),CY7)</f>
        <v>93.85</v>
      </c>
      <c r="CZ6" s="21">
        <f t="shared" si="11"/>
        <v>94.59</v>
      </c>
      <c r="DA6" s="21">
        <f t="shared" si="11"/>
        <v>95.02</v>
      </c>
      <c r="DB6" s="21">
        <f t="shared" si="11"/>
        <v>95.33</v>
      </c>
      <c r="DC6" s="21">
        <f t="shared" si="11"/>
        <v>90.72</v>
      </c>
      <c r="DD6" s="21">
        <f t="shared" si="11"/>
        <v>91.07</v>
      </c>
      <c r="DE6" s="21">
        <f t="shared" si="11"/>
        <v>90.67</v>
      </c>
      <c r="DF6" s="21">
        <f t="shared" si="11"/>
        <v>90.62</v>
      </c>
      <c r="DG6" s="21">
        <f t="shared" si="11"/>
        <v>90.79</v>
      </c>
      <c r="DH6" s="20" t="str">
        <f>IF(DH7="","",IF(DH7="-","【-】","【"&amp;SUBSTITUTE(TEXT(DH7,"#,##0.00"),"-","△")&amp;"】"))</f>
        <v>【96.00】</v>
      </c>
      <c r="DI6" s="21">
        <f>IF(DI7="",NA(),DI7)</f>
        <v>28.43</v>
      </c>
      <c r="DJ6" s="21">
        <f t="shared" ref="DJ6:DR6" si="12">IF(DJ7="",NA(),DJ7)</f>
        <v>30.9</v>
      </c>
      <c r="DK6" s="21">
        <f t="shared" si="12"/>
        <v>32.68</v>
      </c>
      <c r="DL6" s="21">
        <f t="shared" si="12"/>
        <v>35.229999999999997</v>
      </c>
      <c r="DM6" s="21">
        <f t="shared" si="12"/>
        <v>37.54</v>
      </c>
      <c r="DN6" s="21">
        <f t="shared" si="12"/>
        <v>20.78</v>
      </c>
      <c r="DO6" s="21">
        <f t="shared" si="12"/>
        <v>23.54</v>
      </c>
      <c r="DP6" s="21">
        <f t="shared" si="12"/>
        <v>25.86</v>
      </c>
      <c r="DQ6" s="21">
        <f t="shared" si="12"/>
        <v>26.9</v>
      </c>
      <c r="DR6" s="21">
        <f t="shared" si="12"/>
        <v>28.47</v>
      </c>
      <c r="DS6" s="20" t="str">
        <f>IF(DS7="","",IF(DS7="-","【-】","【"&amp;SUBSTITUTE(TEXT(DS7,"#,##0.00"),"-","△")&amp;"】"))</f>
        <v>【42.20】</v>
      </c>
      <c r="DT6" s="20">
        <f>IF(DT7="",NA(),DT7)</f>
        <v>0</v>
      </c>
      <c r="DU6" s="20">
        <f t="shared" ref="DU6:EC6" si="13">IF(DU7="",NA(),DU7)</f>
        <v>0</v>
      </c>
      <c r="DV6" s="20">
        <f t="shared" si="13"/>
        <v>0</v>
      </c>
      <c r="DW6" s="20">
        <f t="shared" si="13"/>
        <v>0</v>
      </c>
      <c r="DX6" s="20">
        <f t="shared" si="13"/>
        <v>0</v>
      </c>
      <c r="DY6" s="21">
        <f t="shared" si="13"/>
        <v>1.34</v>
      </c>
      <c r="DZ6" s="21">
        <f t="shared" si="13"/>
        <v>1.5</v>
      </c>
      <c r="EA6" s="21">
        <f t="shared" si="13"/>
        <v>1.4</v>
      </c>
      <c r="EB6" s="21">
        <f t="shared" si="13"/>
        <v>2.08</v>
      </c>
      <c r="EC6" s="21">
        <f t="shared" si="13"/>
        <v>1.87</v>
      </c>
      <c r="ED6" s="20" t="str">
        <f>IF(ED7="","",IF(ED7="-","【-】","【"&amp;SUBSTITUTE(TEXT(ED7,"#,##0.00"),"-","△")&amp;"】"))</f>
        <v>【9.46】</v>
      </c>
      <c r="EE6" s="20">
        <f>IF(EE7="",NA(),EE7)</f>
        <v>0</v>
      </c>
      <c r="EF6" s="20">
        <f t="shared" ref="EF6:EN6" si="14">IF(EF7="",NA(),EF7)</f>
        <v>0</v>
      </c>
      <c r="EG6" s="20">
        <f t="shared" si="14"/>
        <v>0</v>
      </c>
      <c r="EH6" s="20">
        <f t="shared" si="14"/>
        <v>0</v>
      </c>
      <c r="EI6" s="20">
        <f t="shared" si="14"/>
        <v>0</v>
      </c>
      <c r="EJ6" s="21">
        <f t="shared" si="14"/>
        <v>0.15</v>
      </c>
      <c r="EK6" s="21">
        <f t="shared" si="14"/>
        <v>0.15</v>
      </c>
      <c r="EL6" s="21">
        <f t="shared" si="14"/>
        <v>0.12</v>
      </c>
      <c r="EM6" s="21">
        <f t="shared" si="14"/>
        <v>0.09</v>
      </c>
      <c r="EN6" s="21">
        <f t="shared" si="14"/>
        <v>0.15</v>
      </c>
      <c r="EO6" s="20" t="str">
        <f>IF(EO7="","",IF(EO7="-","【-】","【"&amp;SUBSTITUTE(TEXT(EO7,"#,##0.00"),"-","△")&amp;"】"))</f>
        <v>【0.19】</v>
      </c>
    </row>
    <row r="7" spans="1:148" s="22" customFormat="1" x14ac:dyDescent="0.15">
      <c r="A7" s="14"/>
      <c r="B7" s="23">
        <v>2024</v>
      </c>
      <c r="C7" s="23">
        <v>33219</v>
      </c>
      <c r="D7" s="23">
        <v>46</v>
      </c>
      <c r="E7" s="23">
        <v>17</v>
      </c>
      <c r="F7" s="23">
        <v>1</v>
      </c>
      <c r="G7" s="23">
        <v>0</v>
      </c>
      <c r="H7" s="23" t="s">
        <v>96</v>
      </c>
      <c r="I7" s="23" t="s">
        <v>97</v>
      </c>
      <c r="J7" s="23" t="s">
        <v>98</v>
      </c>
      <c r="K7" s="23" t="s">
        <v>99</v>
      </c>
      <c r="L7" s="23" t="s">
        <v>100</v>
      </c>
      <c r="M7" s="23" t="s">
        <v>101</v>
      </c>
      <c r="N7" s="24" t="s">
        <v>102</v>
      </c>
      <c r="O7" s="24">
        <v>75.25</v>
      </c>
      <c r="P7" s="24">
        <v>65.12</v>
      </c>
      <c r="Q7" s="24">
        <v>85.6</v>
      </c>
      <c r="R7" s="24">
        <v>3630</v>
      </c>
      <c r="S7" s="24">
        <v>32684</v>
      </c>
      <c r="T7" s="24">
        <v>238.98</v>
      </c>
      <c r="U7" s="24">
        <v>136.76</v>
      </c>
      <c r="V7" s="24">
        <v>21167</v>
      </c>
      <c r="W7" s="24">
        <v>6.66</v>
      </c>
      <c r="X7" s="24">
        <v>3178.23</v>
      </c>
      <c r="Y7" s="24">
        <v>98.76</v>
      </c>
      <c r="Z7" s="24">
        <v>96.85</v>
      </c>
      <c r="AA7" s="24">
        <v>96.51</v>
      </c>
      <c r="AB7" s="24">
        <v>92.78</v>
      </c>
      <c r="AC7" s="24">
        <v>93.34</v>
      </c>
      <c r="AD7" s="24">
        <v>106.5</v>
      </c>
      <c r="AE7" s="24">
        <v>106.22</v>
      </c>
      <c r="AF7" s="24">
        <v>107.01</v>
      </c>
      <c r="AG7" s="24">
        <v>106.53</v>
      </c>
      <c r="AH7" s="24">
        <v>105.5</v>
      </c>
      <c r="AI7" s="24">
        <v>105.36</v>
      </c>
      <c r="AJ7" s="24">
        <v>51.76</v>
      </c>
      <c r="AK7" s="24">
        <v>57.87</v>
      </c>
      <c r="AL7" s="24">
        <v>63.58</v>
      </c>
      <c r="AM7" s="24">
        <v>77.209999999999994</v>
      </c>
      <c r="AN7" s="24">
        <v>90.16</v>
      </c>
      <c r="AO7" s="24">
        <v>18.36</v>
      </c>
      <c r="AP7" s="24">
        <v>18.010000000000002</v>
      </c>
      <c r="AQ7" s="24">
        <v>23.86</v>
      </c>
      <c r="AR7" s="24">
        <v>18.41</v>
      </c>
      <c r="AS7" s="24">
        <v>16.91</v>
      </c>
      <c r="AT7" s="24">
        <v>3.12</v>
      </c>
      <c r="AU7" s="24">
        <v>242.61</v>
      </c>
      <c r="AV7" s="24">
        <v>222.69</v>
      </c>
      <c r="AW7" s="24">
        <v>323.76</v>
      </c>
      <c r="AX7" s="24">
        <v>387</v>
      </c>
      <c r="AY7" s="24">
        <v>409.68</v>
      </c>
      <c r="AZ7" s="24">
        <v>55.6</v>
      </c>
      <c r="BA7" s="24">
        <v>59.4</v>
      </c>
      <c r="BB7" s="24">
        <v>68.27</v>
      </c>
      <c r="BC7" s="24">
        <v>74.790000000000006</v>
      </c>
      <c r="BD7" s="24">
        <v>73.930000000000007</v>
      </c>
      <c r="BE7" s="24">
        <v>82.75</v>
      </c>
      <c r="BF7" s="24">
        <v>1138.58</v>
      </c>
      <c r="BG7" s="24">
        <v>1099.01</v>
      </c>
      <c r="BH7" s="24">
        <v>1056.1500000000001</v>
      </c>
      <c r="BI7" s="24">
        <v>985.5</v>
      </c>
      <c r="BJ7" s="24">
        <v>936.55</v>
      </c>
      <c r="BK7" s="24">
        <v>789.08</v>
      </c>
      <c r="BL7" s="24">
        <v>747.84</v>
      </c>
      <c r="BM7" s="24">
        <v>804.98</v>
      </c>
      <c r="BN7" s="24">
        <v>767.56</v>
      </c>
      <c r="BO7" s="24">
        <v>795.22</v>
      </c>
      <c r="BP7" s="24">
        <v>602.55999999999995</v>
      </c>
      <c r="BQ7" s="24">
        <v>100</v>
      </c>
      <c r="BR7" s="24">
        <v>100.06</v>
      </c>
      <c r="BS7" s="24">
        <v>100</v>
      </c>
      <c r="BT7" s="24">
        <v>100.01</v>
      </c>
      <c r="BU7" s="24">
        <v>91.68</v>
      </c>
      <c r="BV7" s="24">
        <v>88.25</v>
      </c>
      <c r="BW7" s="24">
        <v>90.17</v>
      </c>
      <c r="BX7" s="24">
        <v>88.71</v>
      </c>
      <c r="BY7" s="24">
        <v>90.23</v>
      </c>
      <c r="BZ7" s="24">
        <v>90.78</v>
      </c>
      <c r="CA7" s="24">
        <v>97.94</v>
      </c>
      <c r="CB7" s="24">
        <v>177.35</v>
      </c>
      <c r="CC7" s="24">
        <v>177.15</v>
      </c>
      <c r="CD7" s="24">
        <v>177.59</v>
      </c>
      <c r="CE7" s="24">
        <v>178.44</v>
      </c>
      <c r="CF7" s="24">
        <v>194.63</v>
      </c>
      <c r="CG7" s="24">
        <v>176.37</v>
      </c>
      <c r="CH7" s="24">
        <v>173.17</v>
      </c>
      <c r="CI7" s="24">
        <v>174.8</v>
      </c>
      <c r="CJ7" s="24">
        <v>170.2</v>
      </c>
      <c r="CK7" s="24">
        <v>170.83</v>
      </c>
      <c r="CL7" s="24">
        <v>140.97999999999999</v>
      </c>
      <c r="CM7" s="24">
        <v>75.56</v>
      </c>
      <c r="CN7" s="24">
        <v>79.31</v>
      </c>
      <c r="CO7" s="24">
        <v>84.03</v>
      </c>
      <c r="CP7" s="24">
        <v>81.56</v>
      </c>
      <c r="CQ7" s="24">
        <v>83.24</v>
      </c>
      <c r="CR7" s="24">
        <v>56.72</v>
      </c>
      <c r="CS7" s="24">
        <v>56.43</v>
      </c>
      <c r="CT7" s="24">
        <v>55.82</v>
      </c>
      <c r="CU7" s="24">
        <v>56.51</v>
      </c>
      <c r="CV7" s="24">
        <v>56.85</v>
      </c>
      <c r="CW7" s="24">
        <v>60.13</v>
      </c>
      <c r="CX7" s="24">
        <v>94.68</v>
      </c>
      <c r="CY7" s="24">
        <v>93.85</v>
      </c>
      <c r="CZ7" s="24">
        <v>94.59</v>
      </c>
      <c r="DA7" s="24">
        <v>95.02</v>
      </c>
      <c r="DB7" s="24">
        <v>95.33</v>
      </c>
      <c r="DC7" s="24">
        <v>90.72</v>
      </c>
      <c r="DD7" s="24">
        <v>91.07</v>
      </c>
      <c r="DE7" s="24">
        <v>90.67</v>
      </c>
      <c r="DF7" s="24">
        <v>90.62</v>
      </c>
      <c r="DG7" s="24">
        <v>90.79</v>
      </c>
      <c r="DH7" s="24">
        <v>96</v>
      </c>
      <c r="DI7" s="24">
        <v>28.43</v>
      </c>
      <c r="DJ7" s="24">
        <v>30.9</v>
      </c>
      <c r="DK7" s="24">
        <v>32.68</v>
      </c>
      <c r="DL7" s="24">
        <v>35.229999999999997</v>
      </c>
      <c r="DM7" s="24">
        <v>37.54</v>
      </c>
      <c r="DN7" s="24">
        <v>20.78</v>
      </c>
      <c r="DO7" s="24">
        <v>23.54</v>
      </c>
      <c r="DP7" s="24">
        <v>25.86</v>
      </c>
      <c r="DQ7" s="24">
        <v>26.9</v>
      </c>
      <c r="DR7" s="24">
        <v>28.47</v>
      </c>
      <c r="DS7" s="24">
        <v>42.2</v>
      </c>
      <c r="DT7" s="24">
        <v>0</v>
      </c>
      <c r="DU7" s="24">
        <v>0</v>
      </c>
      <c r="DV7" s="24">
        <v>0</v>
      </c>
      <c r="DW7" s="24">
        <v>0</v>
      </c>
      <c r="DX7" s="24">
        <v>0</v>
      </c>
      <c r="DY7" s="24">
        <v>1.34</v>
      </c>
      <c r="DZ7" s="24">
        <v>1.5</v>
      </c>
      <c r="EA7" s="24">
        <v>1.4</v>
      </c>
      <c r="EB7" s="24">
        <v>2.08</v>
      </c>
      <c r="EC7" s="24">
        <v>1.87</v>
      </c>
      <c r="ED7" s="24">
        <v>9.4600000000000009</v>
      </c>
      <c r="EE7" s="24">
        <v>0</v>
      </c>
      <c r="EF7" s="24">
        <v>0</v>
      </c>
      <c r="EG7" s="24">
        <v>0</v>
      </c>
      <c r="EH7" s="24">
        <v>0</v>
      </c>
      <c r="EI7" s="24">
        <v>0</v>
      </c>
      <c r="EJ7" s="24">
        <v>0.15</v>
      </c>
      <c r="EK7" s="24">
        <v>0.15</v>
      </c>
      <c r="EL7" s="24">
        <v>0.12</v>
      </c>
      <c r="EM7" s="24">
        <v>0.09</v>
      </c>
      <c r="EN7" s="24">
        <v>0.15</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112</v>
      </c>
      <c r="E13" t="s">
        <v>113</v>
      </c>
      <c r="F13" t="s">
        <v>110</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大坪　賢心</dc:creator>
  <cp:lastModifiedBy>大坪　賢心</cp:lastModifiedBy>
  <cp:lastPrinted>2026-02-20T10:55:08Z</cp:lastPrinted>
  <dcterms:created xsi:type="dcterms:W3CDTF">2026-01-22T05:03:19Z</dcterms:created>
  <dcterms:modified xsi:type="dcterms:W3CDTF">2026-02-20T10:55:14Z</dcterms:modified>
</cp:coreProperties>
</file>