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Y:\020@《下水道経営係》\財務\財政状況公表\経営比較分析表\R06\02_報告\04_3回目報告\"/>
    </mc:Choice>
  </mc:AlternateContent>
  <xr:revisionPtr revIDLastSave="0" documentId="13_ncr:1_{C8D34E5C-CBE2-4E5D-B487-CC2453AA23EA}" xr6:coauthVersionLast="47" xr6:coauthVersionMax="47" xr10:uidLastSave="{00000000-0000-0000-0000-000000000000}"/>
  <workbookProtection workbookAlgorithmName="SHA-512" workbookHashValue="FUFXOFH9e/BnaNtFA3uz9nDkMq55v78UM+xfOXPmB1UaKhBRTrEjFlptePsrWOlpTfysSJTiOt21CneyWCBqDQ==" workbookSaltValue="E4eoxxIPpfpaVI4etbEs5A==" workbookSpinCount="100000" lockStructure="1"/>
  <bookViews>
    <workbookView xWindow="780" yWindow="780" windowWidth="13020" windowHeight="14715"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P8" i="4" s="1"/>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E85" i="4"/>
  <c r="AT10" i="4"/>
  <c r="I10" i="4"/>
  <c r="AL8" i="4"/>
  <c r="I8" i="4"/>
</calcChain>
</file>

<file path=xl/sharedStrings.xml><?xml version="1.0" encoding="utf-8"?>
<sst xmlns="http://schemas.openxmlformats.org/spreadsheetml/2006/main" count="231" uniqueCount="116">
  <si>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</si>
  <si>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</si>
  <si>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</si>
  <si>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</si>
  <si>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</si>
  <si>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</si>
  <si>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</si>
  <si>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</si>
  <si>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</si>
  <si>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</si>
  <si>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</si>
  <si>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</si>
  <si>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</si>
  <si>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</si>
  <si>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</si>
  <si>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</si>
  <si>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</si>
  <si>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</si>
  <si>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</si>
  <si>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</si>
  <si>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</si>
  <si>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</si>
  <si>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</si>
  <si>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</si>
  <si>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</si>
  <si>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</si>
  <si>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</si>
  <si>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</si>
  <si>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</si>
  <si>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</si>
  <si>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</si>
  <si>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</si>
  <si>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</si>
  <si>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</si>
  <si>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</si>
  <si>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</si>
  <si>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</si>
  <si>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</si>
  <si>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</si>
  <si>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</si>
  <si>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</si>
  <si>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</si>
  <si>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</si>
  <si>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</si>
  <si>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</si>
  <si>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</si>
  <si>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</si>
  <si>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</si>
  <si>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</si>
  <si>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</si>
  <si>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</si>
  <si>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</si>
  <si>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</si>
  <si>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</si>
  <si>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</si>
  <si>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</si>
  <si>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</si>
  <si>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</si>
  <si>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</si>
  <si>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</si>
  <si>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</si>
  <si>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</si>
  <si>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</si>
  <si>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</si>
  <si>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</si>
  <si>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</si>
  <si>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</si>
  <si>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</si>
  <si>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</si>
  <si>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</si>
  <si>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</si>
  <si>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</si>
  <si>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</si>
  <si>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</si>
  <si>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</si>
  <si>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</si>
  <si>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</si>
  <si>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</si>
  <si>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</si>
  <si>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</si>
  <si>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</si>
  <si>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</si>
  <si>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</si>
  <si>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</si>
  <si>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</si>
  <si>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</si>
  <si>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</si>
  <si>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</si>
  <si>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</si>
  <si>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</si>
  <si>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</si>
  <si>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</si>
  <si>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</si>
  <si>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</si>
  <si>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</si>
  <si>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</si>
  <si>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岩手県　紫波町</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</si>
  <si>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</si>
  <si>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</si>
  <si>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</si>
  <si>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</si>
  <si>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</si>
  <si>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</si>
  <si>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</si>
  <si>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</si>
  <si>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</si>
  <si>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</si>
  <si>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</si>
  <si>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</si>
  <si>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</si>
  <si>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</si>
  <si>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</si>
  <si>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</si>
  <si>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農業集落排水事業の供用開始は平成5年。
　管路施設のマンホールポンプ設備、処理施設の電気・機械設備に耐用年数を経過したものがあるため、計画的に更新しています。
　更新工事にかかる財源は、内部留保資金を全て元金償還に充てているため、交付金及び企業債となっています。</t>
    <rPh sb="1" eb="7">
      <t>ノウギョウシュウラクハイスイ</t>
    </rPh>
    <rPh sb="7" eb="9">
      <t>ジギョウ</t>
    </rPh>
    <rPh sb="10" eb="12">
      <t>キョウヨウ</t>
    </rPh>
    <rPh sb="12" eb="14">
      <t>カイシ</t>
    </rPh>
    <rPh sb="15" eb="17">
      <t>ヘイセイ</t>
    </rPh>
    <rPh sb="18" eb="19">
      <t>ネン</t>
    </rPh>
    <phoneticPr fontId="4"/>
  </si>
  <si>
    <t>　新規接続はあるものの、農集エリア全体の人口減少により、使用料収入は、減少しています。
　収支の状況は、使用料収入で維持管理費を賄えてはいますが、公共と同様に資本費については使用料収入で賄えておらず、多額の一般会計繰入金の補填に頼る経営状況となっています。
　流動比率が低いのは、毎年度の資金不足分を一般会計の繰入れで補っていて、手元資金の流動性を確保できずに、突発的な支払いへの対応力が弱い状況が続いていることを示しています。
　施設利用率については、経営を度外視して人口密度の低い地域を整備したものであり、施設の半分以上のキャパシティが活用されていない状態が構造的赤字要素の一つとなっています 。</t>
    <rPh sb="1" eb="3">
      <t>シンキ</t>
    </rPh>
    <rPh sb="3" eb="5">
      <t>セツゾク</t>
    </rPh>
    <rPh sb="12" eb="14">
      <t>ノウシュウ</t>
    </rPh>
    <rPh sb="17" eb="19">
      <t>ゼンタイ</t>
    </rPh>
    <rPh sb="20" eb="22">
      <t>ジンコウ</t>
    </rPh>
    <rPh sb="22" eb="24">
      <t>ゲンショウ</t>
    </rPh>
    <rPh sb="35" eb="37">
      <t>ゲンショウ</t>
    </rPh>
    <rPh sb="45" eb="47">
      <t>シュウシ</t>
    </rPh>
    <rPh sb="48" eb="50">
      <t>ジョウキョウ</t>
    </rPh>
    <rPh sb="52" eb="55">
      <t>シヨウリョウ</t>
    </rPh>
    <rPh sb="55" eb="57">
      <t>シュウニュウ</t>
    </rPh>
    <rPh sb="58" eb="60">
      <t>イジ</t>
    </rPh>
    <rPh sb="60" eb="63">
      <t>カンリヒ</t>
    </rPh>
    <rPh sb="64" eb="65">
      <t>マカナ</t>
    </rPh>
    <rPh sb="73" eb="75">
      <t>コウキョウ</t>
    </rPh>
    <rPh sb="76" eb="78">
      <t>ドウヨウ</t>
    </rPh>
    <rPh sb="79" eb="81">
      <t>シホン</t>
    </rPh>
    <rPh sb="81" eb="82">
      <t>ヒ</t>
    </rPh>
    <rPh sb="87" eb="92">
      <t>シヨウリョウシュウニュウ</t>
    </rPh>
    <rPh sb="93" eb="94">
      <t>マカナ</t>
    </rPh>
    <rPh sb="100" eb="102">
      <t>タガク</t>
    </rPh>
    <rPh sb="103" eb="105">
      <t>イッパン</t>
    </rPh>
    <rPh sb="105" eb="107">
      <t>カイケイ</t>
    </rPh>
    <rPh sb="107" eb="109">
      <t>クリイレ</t>
    </rPh>
    <rPh sb="109" eb="110">
      <t>キン</t>
    </rPh>
    <rPh sb="111" eb="113">
      <t>ホテン</t>
    </rPh>
    <rPh sb="114" eb="115">
      <t>タヨ</t>
    </rPh>
    <rPh sb="116" eb="118">
      <t>ケイエイ</t>
    </rPh>
    <rPh sb="118" eb="120">
      <t>ジョウキョウ</t>
    </rPh>
    <phoneticPr fontId="4"/>
  </si>
  <si>
    <t>　新規の接続はあるものの、農集エリア全体での人口減少がそれを上回るペースで進んでいます。現状の施設規模の維持は困難であるため、水洗化率の向上を図りつつ、将来の人口規模に見合った「処理場の統合」などを視野に入れた検討していく必要があります。
　平成5年の供用開始以来、マンホールポンプ設備や処理場の電気・機械設備が耐用年数を経過しています。計画的な更新を進めていますが、手元の内部留保資金はすべて過去の建設費等の元金償還（借金返済）に消えており、更新費用の大部分を新たな「企業債（借金）」と「交付金」に頼らざるを得ない状況です。
 　現状においても、限られたリソースを効率的に運用することで対応していますが、W-PPPなどの活用を検討しながら、属人的な管理に頼らない体制構築を図っていきます。 
　人口密度が低い地域を整備しているため、もともと収益的支出に占める資本費（減価償却費等）の割合が高いという構造的問題があります。経年化による修繕費の増大や、物価高騰による営業費用の増加を抑制し、維持管理費分等を賄えるような使用料単価の改定を検討していきます。</t>
    <rPh sb="13" eb="15">
      <t>ノウシュウ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</si>
</sst>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3" fillId="0" borderId="6" xfId="0" applyFont="1" applyBorder="1" applyAlignment="1" applyProtection="1">
      <alignment horizontal="left" vertical="top" wrapText="1"/>
      <protection locked="0"/>
    </xf>
    <xf numFmtId="0" fontId="13" fillId="0" borderId="0" xfId="0" applyFont="1" applyAlignment="1" applyProtection="1">
      <alignment horizontal="left" vertical="top" wrapText="1"/>
      <protection locked="0"/>
    </xf>
    <xf numFmtId="0" fontId="13" fillId="0" borderId="7" xfId="0" applyFont="1" applyBorder="1" applyAlignment="1" applyProtection="1">
      <alignment horizontal="left" vertical="top" wrapText="1"/>
      <protection locked="0"/>
    </xf>
    <xf numFmtId="0" fontId="13" fillId="0" borderId="8" xfId="0" applyFont="1" applyBorder="1" applyAlignment="1" applyProtection="1">
      <alignment horizontal="left" vertical="top" wrapText="1"/>
      <protection locked="0"/>
    </xf>
    <xf numFmtId="0" fontId="13" fillId="0" borderId="1" xfId="0" applyFont="1" applyBorder="1" applyAlignment="1" applyProtection="1">
      <alignment horizontal="left" vertical="top" wrapText="1"/>
      <protection locked="0"/>
    </xf>
    <xf numFmtId="0" fontId="13"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D65-42C0-8239-D754669EC1A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0.25</c:v>
                </c:pt>
                <c:pt idx="1">
                  <c:v>0.05</c:v>
                </c:pt>
                <c:pt idx="2">
                  <c:v>0.03</c:v>
                </c:pt>
                <c:pt idx="3">
                  <c:v>0.02</c:v>
                </c:pt>
                <c:pt idx="4">
                  <c:v>0.02</c:v>
                </c:pt>
              </c:numCache>
            </c:numRef>
          </c:val>
          <c:smooth val="0"/>
          <c:extLst>
            <c:ext xmlns:c16="http://schemas.microsoft.com/office/drawing/2014/chart" uri="{C3380CC4-5D6E-409C-BE32-E72D297353CC}">
              <c16:uniqueId val="{00000001-CD65-42C0-8239-D754669EC1A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44.26</c:v>
                </c:pt>
                <c:pt idx="1">
                  <c:v>45.62</c:v>
                </c:pt>
                <c:pt idx="2">
                  <c:v>45.62</c:v>
                </c:pt>
                <c:pt idx="3">
                  <c:v>46.02</c:v>
                </c:pt>
                <c:pt idx="4">
                  <c:v>44.33</c:v>
                </c:pt>
              </c:numCache>
            </c:numRef>
          </c:val>
          <c:extLst>
            <c:ext xmlns:c16="http://schemas.microsoft.com/office/drawing/2014/chart" uri="{C3380CC4-5D6E-409C-BE32-E72D297353CC}">
              <c16:uniqueId val="{00000000-954E-41B9-A248-F5C3BB553C7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54.83</c:v>
                </c:pt>
                <c:pt idx="1">
                  <c:v>66.53</c:v>
                </c:pt>
                <c:pt idx="2">
                  <c:v>52.35</c:v>
                </c:pt>
                <c:pt idx="3">
                  <c:v>52.63</c:v>
                </c:pt>
                <c:pt idx="4">
                  <c:v>52.34</c:v>
                </c:pt>
              </c:numCache>
            </c:numRef>
          </c:val>
          <c:smooth val="0"/>
          <c:extLst>
            <c:ext xmlns:c16="http://schemas.microsoft.com/office/drawing/2014/chart" uri="{C3380CC4-5D6E-409C-BE32-E72D297353CC}">
              <c16:uniqueId val="{00000001-954E-41B9-A248-F5C3BB553C7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90.32</c:v>
                </c:pt>
                <c:pt idx="1">
                  <c:v>90.38</c:v>
                </c:pt>
                <c:pt idx="2">
                  <c:v>91.41</c:v>
                </c:pt>
                <c:pt idx="3">
                  <c:v>91.58</c:v>
                </c:pt>
                <c:pt idx="4">
                  <c:v>91.68</c:v>
                </c:pt>
              </c:numCache>
            </c:numRef>
          </c:val>
          <c:extLst>
            <c:ext xmlns:c16="http://schemas.microsoft.com/office/drawing/2014/chart" uri="{C3380CC4-5D6E-409C-BE32-E72D297353CC}">
              <c16:uniqueId val="{00000000-6E44-47B9-A205-B6CE99F4F12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84.7</c:v>
                </c:pt>
                <c:pt idx="1">
                  <c:v>84.67</c:v>
                </c:pt>
                <c:pt idx="2">
                  <c:v>84.39</c:v>
                </c:pt>
                <c:pt idx="3">
                  <c:v>90.32</c:v>
                </c:pt>
                <c:pt idx="4">
                  <c:v>90.05</c:v>
                </c:pt>
              </c:numCache>
            </c:numRef>
          </c:val>
          <c:smooth val="0"/>
          <c:extLst>
            <c:ext xmlns:c16="http://schemas.microsoft.com/office/drawing/2014/chart" uri="{C3380CC4-5D6E-409C-BE32-E72D297353CC}">
              <c16:uniqueId val="{00000001-6E44-47B9-A205-B6CE99F4F12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100</c:v>
                </c:pt>
                <c:pt idx="1">
                  <c:v>100</c:v>
                </c:pt>
                <c:pt idx="2">
                  <c:v>109.51</c:v>
                </c:pt>
                <c:pt idx="3">
                  <c:v>114.94</c:v>
                </c:pt>
                <c:pt idx="4">
                  <c:v>115.66</c:v>
                </c:pt>
              </c:numCache>
            </c:numRef>
          </c:val>
          <c:extLst>
            <c:ext xmlns:c16="http://schemas.microsoft.com/office/drawing/2014/chart" uri="{C3380CC4-5D6E-409C-BE32-E72D297353CC}">
              <c16:uniqueId val="{00000000-EFC8-4816-B9AB-A6D160446CD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106.37</c:v>
                </c:pt>
                <c:pt idx="1">
                  <c:v>106.07</c:v>
                </c:pt>
                <c:pt idx="2">
                  <c:v>105.5</c:v>
                </c:pt>
                <c:pt idx="3">
                  <c:v>103.07</c:v>
                </c:pt>
                <c:pt idx="4">
                  <c:v>103.04</c:v>
                </c:pt>
              </c:numCache>
            </c:numRef>
          </c:val>
          <c:smooth val="0"/>
          <c:extLst>
            <c:ext xmlns:c16="http://schemas.microsoft.com/office/drawing/2014/chart" uri="{C3380CC4-5D6E-409C-BE32-E72D297353CC}">
              <c16:uniqueId val="{00000001-EFC8-4816-B9AB-A6D160446CD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24.69</c:v>
                </c:pt>
                <c:pt idx="1">
                  <c:v>26.97</c:v>
                </c:pt>
                <c:pt idx="2">
                  <c:v>29.13</c:v>
                </c:pt>
                <c:pt idx="3">
                  <c:v>31.36</c:v>
                </c:pt>
                <c:pt idx="4">
                  <c:v>33.44</c:v>
                </c:pt>
              </c:numCache>
            </c:numRef>
          </c:val>
          <c:extLst>
            <c:ext xmlns:c16="http://schemas.microsoft.com/office/drawing/2014/chart" uri="{C3380CC4-5D6E-409C-BE32-E72D297353CC}">
              <c16:uniqueId val="{00000000-FEA7-47CB-8ECF-359F72CE118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20.34</c:v>
                </c:pt>
                <c:pt idx="1">
                  <c:v>21.85</c:v>
                </c:pt>
                <c:pt idx="2">
                  <c:v>25.19</c:v>
                </c:pt>
                <c:pt idx="3">
                  <c:v>30.5</c:v>
                </c:pt>
                <c:pt idx="4">
                  <c:v>30.49</c:v>
                </c:pt>
              </c:numCache>
            </c:numRef>
          </c:val>
          <c:smooth val="0"/>
          <c:extLst>
            <c:ext xmlns:c16="http://schemas.microsoft.com/office/drawing/2014/chart" uri="{C3380CC4-5D6E-409C-BE32-E72D297353CC}">
              <c16:uniqueId val="{00000001-FEA7-47CB-8ECF-359F72CE118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469-45FE-9345-FCB02DFD3D5D}"/>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4469-45FE-9345-FCB02DFD3D5D}"/>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369.31</c:v>
                </c:pt>
                <c:pt idx="1">
                  <c:v>372.45</c:v>
                </c:pt>
                <c:pt idx="2">
                  <c:v>318.42</c:v>
                </c:pt>
                <c:pt idx="3">
                  <c:v>228.92</c:v>
                </c:pt>
                <c:pt idx="4">
                  <c:v>138.12</c:v>
                </c:pt>
              </c:numCache>
            </c:numRef>
          </c:val>
          <c:extLst>
            <c:ext xmlns:c16="http://schemas.microsoft.com/office/drawing/2014/chart" uri="{C3380CC4-5D6E-409C-BE32-E72D297353CC}">
              <c16:uniqueId val="{00000000-3BBB-4B76-A89B-6660BEC265C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139.02000000000001</c:v>
                </c:pt>
                <c:pt idx="1">
                  <c:v>132.04</c:v>
                </c:pt>
                <c:pt idx="2">
                  <c:v>145.43</c:v>
                </c:pt>
                <c:pt idx="3">
                  <c:v>120.64</c:v>
                </c:pt>
                <c:pt idx="4">
                  <c:v>100.31</c:v>
                </c:pt>
              </c:numCache>
            </c:numRef>
          </c:val>
          <c:smooth val="0"/>
          <c:extLst>
            <c:ext xmlns:c16="http://schemas.microsoft.com/office/drawing/2014/chart" uri="{C3380CC4-5D6E-409C-BE32-E72D297353CC}">
              <c16:uniqueId val="{00000001-3BBB-4B76-A89B-6660BEC265C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10.64</c:v>
                </c:pt>
                <c:pt idx="1">
                  <c:v>10.37</c:v>
                </c:pt>
                <c:pt idx="2">
                  <c:v>7.93</c:v>
                </c:pt>
                <c:pt idx="3">
                  <c:v>10.68</c:v>
                </c:pt>
                <c:pt idx="4">
                  <c:v>13.61</c:v>
                </c:pt>
              </c:numCache>
            </c:numRef>
          </c:val>
          <c:extLst>
            <c:ext xmlns:c16="http://schemas.microsoft.com/office/drawing/2014/chart" uri="{C3380CC4-5D6E-409C-BE32-E72D297353CC}">
              <c16:uniqueId val="{00000000-4811-4D1E-AC91-EB45A31A1246}"/>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29.13</c:v>
                </c:pt>
                <c:pt idx="1">
                  <c:v>35.69</c:v>
                </c:pt>
                <c:pt idx="2">
                  <c:v>38.4</c:v>
                </c:pt>
                <c:pt idx="3">
                  <c:v>39.82</c:v>
                </c:pt>
                <c:pt idx="4">
                  <c:v>41.03</c:v>
                </c:pt>
              </c:numCache>
            </c:numRef>
          </c:val>
          <c:smooth val="0"/>
          <c:extLst>
            <c:ext xmlns:c16="http://schemas.microsoft.com/office/drawing/2014/chart" uri="{C3380CC4-5D6E-409C-BE32-E72D297353CC}">
              <c16:uniqueId val="{00000001-4811-4D1E-AC91-EB45A31A1246}"/>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4544.41</c:v>
                </c:pt>
                <c:pt idx="1">
                  <c:v>4206.0600000000004</c:v>
                </c:pt>
                <c:pt idx="2">
                  <c:v>3842.94</c:v>
                </c:pt>
                <c:pt idx="3">
                  <c:v>3389.83</c:v>
                </c:pt>
                <c:pt idx="4">
                  <c:v>2972.41</c:v>
                </c:pt>
              </c:numCache>
            </c:numRef>
          </c:val>
          <c:extLst>
            <c:ext xmlns:c16="http://schemas.microsoft.com/office/drawing/2014/chart" uri="{C3380CC4-5D6E-409C-BE32-E72D297353CC}">
              <c16:uniqueId val="{00000000-1D34-46A6-9437-706CA5653D4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867.83</c:v>
                </c:pt>
                <c:pt idx="1">
                  <c:v>791.76</c:v>
                </c:pt>
                <c:pt idx="2">
                  <c:v>900.82</c:v>
                </c:pt>
                <c:pt idx="3">
                  <c:v>743.31</c:v>
                </c:pt>
                <c:pt idx="4">
                  <c:v>796.8</c:v>
                </c:pt>
              </c:numCache>
            </c:numRef>
          </c:val>
          <c:smooth val="0"/>
          <c:extLst>
            <c:ext xmlns:c16="http://schemas.microsoft.com/office/drawing/2014/chart" uri="{C3380CC4-5D6E-409C-BE32-E72D297353CC}">
              <c16:uniqueId val="{00000001-1D34-46A6-9437-706CA5653D4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100</c:v>
                </c:pt>
                <c:pt idx="1">
                  <c:v>100</c:v>
                </c:pt>
                <c:pt idx="2">
                  <c:v>100</c:v>
                </c:pt>
                <c:pt idx="3">
                  <c:v>100</c:v>
                </c:pt>
                <c:pt idx="4">
                  <c:v>101.76</c:v>
                </c:pt>
              </c:numCache>
            </c:numRef>
          </c:val>
          <c:extLst>
            <c:ext xmlns:c16="http://schemas.microsoft.com/office/drawing/2014/chart" uri="{C3380CC4-5D6E-409C-BE32-E72D297353CC}">
              <c16:uniqueId val="{00000000-B77A-4F83-B703-DEE4D13902F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57.08</c:v>
                </c:pt>
                <c:pt idx="1">
                  <c:v>56.26</c:v>
                </c:pt>
                <c:pt idx="2">
                  <c:v>52.94</c:v>
                </c:pt>
                <c:pt idx="3">
                  <c:v>61.15</c:v>
                </c:pt>
                <c:pt idx="4">
                  <c:v>58.41</c:v>
                </c:pt>
              </c:numCache>
            </c:numRef>
          </c:val>
          <c:smooth val="0"/>
          <c:extLst>
            <c:ext xmlns:c16="http://schemas.microsoft.com/office/drawing/2014/chart" uri="{C3380CC4-5D6E-409C-BE32-E72D297353CC}">
              <c16:uniqueId val="{00000001-B77A-4F83-B703-DEE4D13902F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172.93</c:v>
                </c:pt>
                <c:pt idx="1">
                  <c:v>172.86</c:v>
                </c:pt>
                <c:pt idx="2">
                  <c:v>173.6</c:v>
                </c:pt>
                <c:pt idx="3">
                  <c:v>174.23</c:v>
                </c:pt>
                <c:pt idx="4">
                  <c:v>171.69</c:v>
                </c:pt>
              </c:numCache>
            </c:numRef>
          </c:val>
          <c:extLst>
            <c:ext xmlns:c16="http://schemas.microsoft.com/office/drawing/2014/chart" uri="{C3380CC4-5D6E-409C-BE32-E72D297353CC}">
              <c16:uniqueId val="{00000000-D82D-44E9-8D3B-6D03E24B1D2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274.99</c:v>
                </c:pt>
                <c:pt idx="1">
                  <c:v>282.08999999999997</c:v>
                </c:pt>
                <c:pt idx="2">
                  <c:v>303.27999999999997</c:v>
                </c:pt>
                <c:pt idx="3">
                  <c:v>250.43</c:v>
                </c:pt>
                <c:pt idx="4">
                  <c:v>267.33999999999997</c:v>
                </c:pt>
              </c:numCache>
            </c:numRef>
          </c:val>
          <c:smooth val="0"/>
          <c:extLst>
            <c:ext xmlns:c16="http://schemas.microsoft.com/office/drawing/2014/chart" uri="{C3380CC4-5D6E-409C-BE32-E72D297353CC}">
              <c16:uniqueId val="{00000001-D82D-44E9-8D3B-6D03E24B1D2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O41" zoomScale="85" zoomScaleNormal="85"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岩手県　紫波町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農業集落排水</v>
      </c>
      <c r="Q8" s="39"/>
      <c r="R8" s="39"/>
      <c r="S8" s="39"/>
      <c r="T8" s="39"/>
      <c r="U8" s="39"/>
      <c r="V8" s="39"/>
      <c r="W8" s="39" t="str">
        <f>データ!L6</f>
        <v>F1</v>
      </c>
      <c r="X8" s="39"/>
      <c r="Y8" s="39"/>
      <c r="Z8" s="39"/>
      <c r="AA8" s="39"/>
      <c r="AB8" s="39"/>
      <c r="AC8" s="39"/>
      <c r="AD8" s="40" t="str">
        <f>データ!$M$6</f>
        <v>非設置</v>
      </c>
      <c r="AE8" s="40"/>
      <c r="AF8" s="40"/>
      <c r="AG8" s="40"/>
      <c r="AH8" s="40"/>
      <c r="AI8" s="40"/>
      <c r="AJ8" s="40"/>
      <c r="AK8" s="3"/>
      <c r="AL8" s="41">
        <f>データ!S6</f>
        <v>32684</v>
      </c>
      <c r="AM8" s="41"/>
      <c r="AN8" s="41"/>
      <c r="AO8" s="41"/>
      <c r="AP8" s="41"/>
      <c r="AQ8" s="41"/>
      <c r="AR8" s="41"/>
      <c r="AS8" s="41"/>
      <c r="AT8" s="34">
        <f>データ!T6</f>
        <v>238.98</v>
      </c>
      <c r="AU8" s="34"/>
      <c r="AV8" s="34"/>
      <c r="AW8" s="34"/>
      <c r="AX8" s="34"/>
      <c r="AY8" s="34"/>
      <c r="AZ8" s="34"/>
      <c r="BA8" s="34"/>
      <c r="BB8" s="34">
        <f>データ!U6</f>
        <v>136.76</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71.62</v>
      </c>
      <c r="J10" s="34"/>
      <c r="K10" s="34"/>
      <c r="L10" s="34"/>
      <c r="M10" s="34"/>
      <c r="N10" s="34"/>
      <c r="O10" s="34"/>
      <c r="P10" s="34">
        <f>データ!P6</f>
        <v>16.350000000000001</v>
      </c>
      <c r="Q10" s="34"/>
      <c r="R10" s="34"/>
      <c r="S10" s="34"/>
      <c r="T10" s="34"/>
      <c r="U10" s="34"/>
      <c r="V10" s="34"/>
      <c r="W10" s="34">
        <f>データ!Q6</f>
        <v>83.54</v>
      </c>
      <c r="X10" s="34"/>
      <c r="Y10" s="34"/>
      <c r="Z10" s="34"/>
      <c r="AA10" s="34"/>
      <c r="AB10" s="34"/>
      <c r="AC10" s="34"/>
      <c r="AD10" s="41">
        <f>データ!R6</f>
        <v>3630</v>
      </c>
      <c r="AE10" s="41"/>
      <c r="AF10" s="41"/>
      <c r="AG10" s="41"/>
      <c r="AH10" s="41"/>
      <c r="AI10" s="41"/>
      <c r="AJ10" s="41"/>
      <c r="AK10" s="2"/>
      <c r="AL10" s="41">
        <f>データ!V6</f>
        <v>5315</v>
      </c>
      <c r="AM10" s="41"/>
      <c r="AN10" s="41"/>
      <c r="AO10" s="41"/>
      <c r="AP10" s="41"/>
      <c r="AQ10" s="41"/>
      <c r="AR10" s="41"/>
      <c r="AS10" s="41"/>
      <c r="AT10" s="34">
        <f>データ!W6</f>
        <v>3.52</v>
      </c>
      <c r="AU10" s="34"/>
      <c r="AV10" s="34"/>
      <c r="AW10" s="34"/>
      <c r="AX10" s="34"/>
      <c r="AY10" s="34"/>
      <c r="AZ10" s="34"/>
      <c r="BA10" s="34"/>
      <c r="BB10" s="34">
        <f>データ!X6</f>
        <v>1509.94</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114</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113</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115</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UWvJk5vX+yJ5Lgx9C6aL7YwehiKVZbm+MKr4fXCFJrqzdYso2mDkc/wKfzq9pBcw1iwpFMshZULHBfsAGKTIWQ==" saltValue="NX/0K9uJ2/ELtHGEWIGLL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33219</v>
      </c>
      <c r="D6" s="19">
        <f t="shared" si="3"/>
        <v>46</v>
      </c>
      <c r="E6" s="19">
        <f t="shared" si="3"/>
        <v>17</v>
      </c>
      <c r="F6" s="19">
        <f t="shared" si="3"/>
        <v>5</v>
      </c>
      <c r="G6" s="19">
        <f t="shared" si="3"/>
        <v>0</v>
      </c>
      <c r="H6" s="19" t="str">
        <f t="shared" si="3"/>
        <v>岩手県　紫波町</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71.62</v>
      </c>
      <c r="P6" s="20">
        <f t="shared" si="3"/>
        <v>16.350000000000001</v>
      </c>
      <c r="Q6" s="20">
        <f t="shared" si="3"/>
        <v>83.54</v>
      </c>
      <c r="R6" s="20">
        <f t="shared" si="3"/>
        <v>3630</v>
      </c>
      <c r="S6" s="20">
        <f t="shared" si="3"/>
        <v>32684</v>
      </c>
      <c r="T6" s="20">
        <f t="shared" si="3"/>
        <v>238.98</v>
      </c>
      <c r="U6" s="20">
        <f t="shared" si="3"/>
        <v>136.76</v>
      </c>
      <c r="V6" s="20">
        <f t="shared" si="3"/>
        <v>5315</v>
      </c>
      <c r="W6" s="20">
        <f t="shared" si="3"/>
        <v>3.52</v>
      </c>
      <c r="X6" s="20">
        <f t="shared" si="3"/>
        <v>1509.94</v>
      </c>
      <c r="Y6" s="21">
        <f>IF(Y7="",NA(),Y7)</f>
        <v>100</v>
      </c>
      <c r="Z6" s="21">
        <f t="shared" ref="Z6:AH6" si="4">IF(Z7="",NA(),Z7)</f>
        <v>100</v>
      </c>
      <c r="AA6" s="21">
        <f t="shared" si="4"/>
        <v>109.51</v>
      </c>
      <c r="AB6" s="21">
        <f t="shared" si="4"/>
        <v>114.94</v>
      </c>
      <c r="AC6" s="21">
        <f t="shared" si="4"/>
        <v>115.66</v>
      </c>
      <c r="AD6" s="21">
        <f t="shared" si="4"/>
        <v>106.37</v>
      </c>
      <c r="AE6" s="21">
        <f t="shared" si="4"/>
        <v>106.07</v>
      </c>
      <c r="AF6" s="21">
        <f t="shared" si="4"/>
        <v>105.5</v>
      </c>
      <c r="AG6" s="21">
        <f t="shared" si="4"/>
        <v>103.07</v>
      </c>
      <c r="AH6" s="21">
        <f t="shared" si="4"/>
        <v>103.04</v>
      </c>
      <c r="AI6" s="20" t="str">
        <f>IF(AI7="","",IF(AI7="-","【-】","【"&amp;SUBSTITUTE(TEXT(AI7,"#,##0.00"),"-","△")&amp;"】"))</f>
        <v>【104.30】</v>
      </c>
      <c r="AJ6" s="21">
        <f>IF(AJ7="",NA(),AJ7)</f>
        <v>369.31</v>
      </c>
      <c r="AK6" s="21">
        <f t="shared" ref="AK6:AS6" si="5">IF(AK7="",NA(),AK7)</f>
        <v>372.45</v>
      </c>
      <c r="AL6" s="21">
        <f t="shared" si="5"/>
        <v>318.42</v>
      </c>
      <c r="AM6" s="21">
        <f t="shared" si="5"/>
        <v>228.92</v>
      </c>
      <c r="AN6" s="21">
        <f t="shared" si="5"/>
        <v>138.12</v>
      </c>
      <c r="AO6" s="21">
        <f t="shared" si="5"/>
        <v>139.02000000000001</v>
      </c>
      <c r="AP6" s="21">
        <f t="shared" si="5"/>
        <v>132.04</v>
      </c>
      <c r="AQ6" s="21">
        <f t="shared" si="5"/>
        <v>145.43</v>
      </c>
      <c r="AR6" s="21">
        <f t="shared" si="5"/>
        <v>120.64</v>
      </c>
      <c r="AS6" s="21">
        <f t="shared" si="5"/>
        <v>100.31</v>
      </c>
      <c r="AT6" s="20" t="str">
        <f>IF(AT7="","",IF(AT7="-","【-】","【"&amp;SUBSTITUTE(TEXT(AT7,"#,##0.00"),"-","△")&amp;"】"))</f>
        <v>【102.74】</v>
      </c>
      <c r="AU6" s="21">
        <f>IF(AU7="",NA(),AU7)</f>
        <v>10.64</v>
      </c>
      <c r="AV6" s="21">
        <f t="shared" ref="AV6:BD6" si="6">IF(AV7="",NA(),AV7)</f>
        <v>10.37</v>
      </c>
      <c r="AW6" s="21">
        <f t="shared" si="6"/>
        <v>7.93</v>
      </c>
      <c r="AX6" s="21">
        <f t="shared" si="6"/>
        <v>10.68</v>
      </c>
      <c r="AY6" s="21">
        <f t="shared" si="6"/>
        <v>13.61</v>
      </c>
      <c r="AZ6" s="21">
        <f t="shared" si="6"/>
        <v>29.13</v>
      </c>
      <c r="BA6" s="21">
        <f t="shared" si="6"/>
        <v>35.69</v>
      </c>
      <c r="BB6" s="21">
        <f t="shared" si="6"/>
        <v>38.4</v>
      </c>
      <c r="BC6" s="21">
        <f t="shared" si="6"/>
        <v>39.82</v>
      </c>
      <c r="BD6" s="21">
        <f t="shared" si="6"/>
        <v>41.03</v>
      </c>
      <c r="BE6" s="20" t="str">
        <f>IF(BE7="","",IF(BE7="-","【-】","【"&amp;SUBSTITUTE(TEXT(BE7,"#,##0.00"),"-","△")&amp;"】"))</f>
        <v>【47.19】</v>
      </c>
      <c r="BF6" s="21">
        <f>IF(BF7="",NA(),BF7)</f>
        <v>4544.41</v>
      </c>
      <c r="BG6" s="21">
        <f t="shared" ref="BG6:BO6" si="7">IF(BG7="",NA(),BG7)</f>
        <v>4206.0600000000004</v>
      </c>
      <c r="BH6" s="21">
        <f t="shared" si="7"/>
        <v>3842.94</v>
      </c>
      <c r="BI6" s="21">
        <f t="shared" si="7"/>
        <v>3389.83</v>
      </c>
      <c r="BJ6" s="21">
        <f t="shared" si="7"/>
        <v>2972.41</v>
      </c>
      <c r="BK6" s="21">
        <f t="shared" si="7"/>
        <v>867.83</v>
      </c>
      <c r="BL6" s="21">
        <f t="shared" si="7"/>
        <v>791.76</v>
      </c>
      <c r="BM6" s="21">
        <f t="shared" si="7"/>
        <v>900.82</v>
      </c>
      <c r="BN6" s="21">
        <f t="shared" si="7"/>
        <v>743.31</v>
      </c>
      <c r="BO6" s="21">
        <f t="shared" si="7"/>
        <v>796.8</v>
      </c>
      <c r="BP6" s="20" t="str">
        <f>IF(BP7="","",IF(BP7="-","【-】","【"&amp;SUBSTITUTE(TEXT(BP7,"#,##0.00"),"-","△")&amp;"】"))</f>
        <v>【798.10】</v>
      </c>
      <c r="BQ6" s="21">
        <f>IF(BQ7="",NA(),BQ7)</f>
        <v>100</v>
      </c>
      <c r="BR6" s="21">
        <f t="shared" ref="BR6:BZ6" si="8">IF(BR7="",NA(),BR7)</f>
        <v>100</v>
      </c>
      <c r="BS6" s="21">
        <f t="shared" si="8"/>
        <v>100</v>
      </c>
      <c r="BT6" s="21">
        <f t="shared" si="8"/>
        <v>100</v>
      </c>
      <c r="BU6" s="21">
        <f t="shared" si="8"/>
        <v>101.76</v>
      </c>
      <c r="BV6" s="21">
        <f t="shared" si="8"/>
        <v>57.08</v>
      </c>
      <c r="BW6" s="21">
        <f t="shared" si="8"/>
        <v>56.26</v>
      </c>
      <c r="BX6" s="21">
        <f t="shared" si="8"/>
        <v>52.94</v>
      </c>
      <c r="BY6" s="21">
        <f t="shared" si="8"/>
        <v>61.15</v>
      </c>
      <c r="BZ6" s="21">
        <f t="shared" si="8"/>
        <v>58.41</v>
      </c>
      <c r="CA6" s="20" t="str">
        <f>IF(CA7="","",IF(CA7="-","【-】","【"&amp;SUBSTITUTE(TEXT(CA7,"#,##0.00"),"-","△")&amp;"】"))</f>
        <v>【54.51】</v>
      </c>
      <c r="CB6" s="21">
        <f>IF(CB7="",NA(),CB7)</f>
        <v>172.93</v>
      </c>
      <c r="CC6" s="21">
        <f t="shared" ref="CC6:CK6" si="9">IF(CC7="",NA(),CC7)</f>
        <v>172.86</v>
      </c>
      <c r="CD6" s="21">
        <f t="shared" si="9"/>
        <v>173.6</v>
      </c>
      <c r="CE6" s="21">
        <f t="shared" si="9"/>
        <v>174.23</v>
      </c>
      <c r="CF6" s="21">
        <f t="shared" si="9"/>
        <v>171.69</v>
      </c>
      <c r="CG6" s="21">
        <f t="shared" si="9"/>
        <v>274.99</v>
      </c>
      <c r="CH6" s="21">
        <f t="shared" si="9"/>
        <v>282.08999999999997</v>
      </c>
      <c r="CI6" s="21">
        <f t="shared" si="9"/>
        <v>303.27999999999997</v>
      </c>
      <c r="CJ6" s="21">
        <f t="shared" si="9"/>
        <v>250.43</v>
      </c>
      <c r="CK6" s="21">
        <f t="shared" si="9"/>
        <v>267.33999999999997</v>
      </c>
      <c r="CL6" s="20" t="str">
        <f>IF(CL7="","",IF(CL7="-","【-】","【"&amp;SUBSTITUTE(TEXT(CL7,"#,##0.00"),"-","△")&amp;"】"))</f>
        <v>【286.33】</v>
      </c>
      <c r="CM6" s="21">
        <f>IF(CM7="",NA(),CM7)</f>
        <v>44.26</v>
      </c>
      <c r="CN6" s="21">
        <f t="shared" ref="CN6:CV6" si="10">IF(CN7="",NA(),CN7)</f>
        <v>45.62</v>
      </c>
      <c r="CO6" s="21">
        <f t="shared" si="10"/>
        <v>45.62</v>
      </c>
      <c r="CP6" s="21">
        <f t="shared" si="10"/>
        <v>46.02</v>
      </c>
      <c r="CQ6" s="21">
        <f t="shared" si="10"/>
        <v>44.33</v>
      </c>
      <c r="CR6" s="21">
        <f t="shared" si="10"/>
        <v>54.83</v>
      </c>
      <c r="CS6" s="21">
        <f t="shared" si="10"/>
        <v>66.53</v>
      </c>
      <c r="CT6" s="21">
        <f t="shared" si="10"/>
        <v>52.35</v>
      </c>
      <c r="CU6" s="21">
        <f t="shared" si="10"/>
        <v>52.63</v>
      </c>
      <c r="CV6" s="21">
        <f t="shared" si="10"/>
        <v>52.34</v>
      </c>
      <c r="CW6" s="20" t="str">
        <f>IF(CW7="","",IF(CW7="-","【-】","【"&amp;SUBSTITUTE(TEXT(CW7,"#,##0.00"),"-","△")&amp;"】"))</f>
        <v>【49.92】</v>
      </c>
      <c r="CX6" s="21">
        <f>IF(CX7="",NA(),CX7)</f>
        <v>90.32</v>
      </c>
      <c r="CY6" s="21">
        <f t="shared" ref="CY6:DG6" si="11">IF(CY7="",NA(),CY7)</f>
        <v>90.38</v>
      </c>
      <c r="CZ6" s="21">
        <f t="shared" si="11"/>
        <v>91.41</v>
      </c>
      <c r="DA6" s="21">
        <f t="shared" si="11"/>
        <v>91.58</v>
      </c>
      <c r="DB6" s="21">
        <f t="shared" si="11"/>
        <v>91.68</v>
      </c>
      <c r="DC6" s="21">
        <f t="shared" si="11"/>
        <v>84.7</v>
      </c>
      <c r="DD6" s="21">
        <f t="shared" si="11"/>
        <v>84.67</v>
      </c>
      <c r="DE6" s="21">
        <f t="shared" si="11"/>
        <v>84.39</v>
      </c>
      <c r="DF6" s="21">
        <f t="shared" si="11"/>
        <v>90.32</v>
      </c>
      <c r="DG6" s="21">
        <f t="shared" si="11"/>
        <v>90.05</v>
      </c>
      <c r="DH6" s="20" t="str">
        <f>IF(DH7="","",IF(DH7="-","【-】","【"&amp;SUBSTITUTE(TEXT(DH7,"#,##0.00"),"-","△")&amp;"】"))</f>
        <v>【87.80】</v>
      </c>
      <c r="DI6" s="21">
        <f>IF(DI7="",NA(),DI7)</f>
        <v>24.69</v>
      </c>
      <c r="DJ6" s="21">
        <f t="shared" ref="DJ6:DR6" si="12">IF(DJ7="",NA(),DJ7)</f>
        <v>26.97</v>
      </c>
      <c r="DK6" s="21">
        <f t="shared" si="12"/>
        <v>29.13</v>
      </c>
      <c r="DL6" s="21">
        <f t="shared" si="12"/>
        <v>31.36</v>
      </c>
      <c r="DM6" s="21">
        <f t="shared" si="12"/>
        <v>33.44</v>
      </c>
      <c r="DN6" s="21">
        <f t="shared" si="12"/>
        <v>20.34</v>
      </c>
      <c r="DO6" s="21">
        <f t="shared" si="12"/>
        <v>21.85</v>
      </c>
      <c r="DP6" s="21">
        <f t="shared" si="12"/>
        <v>25.19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0.25</v>
      </c>
      <c r="EK6" s="21">
        <f t="shared" si="14"/>
        <v>0.05</v>
      </c>
      <c r="EL6" s="21">
        <f t="shared" si="14"/>
        <v>0.03</v>
      </c>
      <c r="EM6" s="21">
        <f t="shared" si="14"/>
        <v>0.02</v>
      </c>
      <c r="EN6" s="21">
        <f t="shared" si="14"/>
        <v>0.02</v>
      </c>
      <c r="EO6" s="20" t="str">
        <f>IF(EO7="","",IF(EO7="-","【-】","【"&amp;SUBSTITUTE(TEXT(EO7,"#,##0.00"),"-","△")&amp;"】"))</f>
        <v>【0.02】</v>
      </c>
    </row>
    <row r="7" spans="1:148" s="22" customFormat="1" x14ac:dyDescent="0.15">
      <c r="A7" s="14"/>
      <c r="B7" s="23">
        <v>2024</v>
      </c>
      <c r="C7" s="23">
        <v>33219</v>
      </c>
      <c r="D7" s="23">
        <v>46</v>
      </c>
      <c r="E7" s="23">
        <v>17</v>
      </c>
      <c r="F7" s="23">
        <v>5</v>
      </c>
      <c r="G7" s="23">
        <v>0</v>
      </c>
      <c r="H7" s="23" t="s">
        <v>96</v>
      </c>
      <c r="I7" s="23" t="s">
        <v>97</v>
      </c>
      <c r="J7" s="23" t="s">
        <v>98</v>
      </c>
      <c r="K7" s="23" t="s">
        <v>99</v>
      </c>
      <c r="L7" s="23" t="s">
        <v>100</v>
      </c>
      <c r="M7" s="23" t="s">
        <v>101</v>
      </c>
      <c r="N7" s="24" t="s">
        <v>102</v>
      </c>
      <c r="O7" s="24">
        <v>71.62</v>
      </c>
      <c r="P7" s="24">
        <v>16.350000000000001</v>
      </c>
      <c r="Q7" s="24">
        <v>83.54</v>
      </c>
      <c r="R7" s="24">
        <v>3630</v>
      </c>
      <c r="S7" s="24">
        <v>32684</v>
      </c>
      <c r="T7" s="24">
        <v>238.98</v>
      </c>
      <c r="U7" s="24">
        <v>136.76</v>
      </c>
      <c r="V7" s="24">
        <v>5315</v>
      </c>
      <c r="W7" s="24">
        <v>3.52</v>
      </c>
      <c r="X7" s="24">
        <v>1509.94</v>
      </c>
      <c r="Y7" s="24">
        <v>100</v>
      </c>
      <c r="Z7" s="24">
        <v>100</v>
      </c>
      <c r="AA7" s="24">
        <v>109.51</v>
      </c>
      <c r="AB7" s="24">
        <v>114.94</v>
      </c>
      <c r="AC7" s="24">
        <v>115.66</v>
      </c>
      <c r="AD7" s="24">
        <v>106.37</v>
      </c>
      <c r="AE7" s="24">
        <v>106.07</v>
      </c>
      <c r="AF7" s="24">
        <v>105.5</v>
      </c>
      <c r="AG7" s="24">
        <v>103.07</v>
      </c>
      <c r="AH7" s="24">
        <v>103.04</v>
      </c>
      <c r="AI7" s="24">
        <v>104.3</v>
      </c>
      <c r="AJ7" s="24">
        <v>369.31</v>
      </c>
      <c r="AK7" s="24">
        <v>372.45</v>
      </c>
      <c r="AL7" s="24">
        <v>318.42</v>
      </c>
      <c r="AM7" s="24">
        <v>228.92</v>
      </c>
      <c r="AN7" s="24">
        <v>138.12</v>
      </c>
      <c r="AO7" s="24">
        <v>139.02000000000001</v>
      </c>
      <c r="AP7" s="24">
        <v>132.04</v>
      </c>
      <c r="AQ7" s="24">
        <v>145.43</v>
      </c>
      <c r="AR7" s="24">
        <v>120.64</v>
      </c>
      <c r="AS7" s="24">
        <v>100.31</v>
      </c>
      <c r="AT7" s="24">
        <v>102.74</v>
      </c>
      <c r="AU7" s="24">
        <v>10.64</v>
      </c>
      <c r="AV7" s="24">
        <v>10.37</v>
      </c>
      <c r="AW7" s="24">
        <v>7.93</v>
      </c>
      <c r="AX7" s="24">
        <v>10.68</v>
      </c>
      <c r="AY7" s="24">
        <v>13.61</v>
      </c>
      <c r="AZ7" s="24">
        <v>29.13</v>
      </c>
      <c r="BA7" s="24">
        <v>35.69</v>
      </c>
      <c r="BB7" s="24">
        <v>38.4</v>
      </c>
      <c r="BC7" s="24">
        <v>39.82</v>
      </c>
      <c r="BD7" s="24">
        <v>41.03</v>
      </c>
      <c r="BE7" s="24">
        <v>47.19</v>
      </c>
      <c r="BF7" s="24">
        <v>4544.41</v>
      </c>
      <c r="BG7" s="24">
        <v>4206.0600000000004</v>
      </c>
      <c r="BH7" s="24">
        <v>3842.94</v>
      </c>
      <c r="BI7" s="24">
        <v>3389.83</v>
      </c>
      <c r="BJ7" s="24">
        <v>2972.41</v>
      </c>
      <c r="BK7" s="24">
        <v>867.83</v>
      </c>
      <c r="BL7" s="24">
        <v>791.76</v>
      </c>
      <c r="BM7" s="24">
        <v>900.82</v>
      </c>
      <c r="BN7" s="24">
        <v>743.31</v>
      </c>
      <c r="BO7" s="24">
        <v>796.8</v>
      </c>
      <c r="BP7" s="24">
        <v>798.1</v>
      </c>
      <c r="BQ7" s="24">
        <v>100</v>
      </c>
      <c r="BR7" s="24">
        <v>100</v>
      </c>
      <c r="BS7" s="24">
        <v>100</v>
      </c>
      <c r="BT7" s="24">
        <v>100</v>
      </c>
      <c r="BU7" s="24">
        <v>101.76</v>
      </c>
      <c r="BV7" s="24">
        <v>57.08</v>
      </c>
      <c r="BW7" s="24">
        <v>56.26</v>
      </c>
      <c r="BX7" s="24">
        <v>52.94</v>
      </c>
      <c r="BY7" s="24">
        <v>61.15</v>
      </c>
      <c r="BZ7" s="24">
        <v>58.41</v>
      </c>
      <c r="CA7" s="24">
        <v>54.51</v>
      </c>
      <c r="CB7" s="24">
        <v>172.93</v>
      </c>
      <c r="CC7" s="24">
        <v>172.86</v>
      </c>
      <c r="CD7" s="24">
        <v>173.6</v>
      </c>
      <c r="CE7" s="24">
        <v>174.23</v>
      </c>
      <c r="CF7" s="24">
        <v>171.69</v>
      </c>
      <c r="CG7" s="24">
        <v>274.99</v>
      </c>
      <c r="CH7" s="24">
        <v>282.08999999999997</v>
      </c>
      <c r="CI7" s="24">
        <v>303.27999999999997</v>
      </c>
      <c r="CJ7" s="24">
        <v>250.43</v>
      </c>
      <c r="CK7" s="24">
        <v>267.33999999999997</v>
      </c>
      <c r="CL7" s="24">
        <v>286.33</v>
      </c>
      <c r="CM7" s="24">
        <v>44.26</v>
      </c>
      <c r="CN7" s="24">
        <v>45.62</v>
      </c>
      <c r="CO7" s="24">
        <v>45.62</v>
      </c>
      <c r="CP7" s="24">
        <v>46.02</v>
      </c>
      <c r="CQ7" s="24">
        <v>44.33</v>
      </c>
      <c r="CR7" s="24">
        <v>54.83</v>
      </c>
      <c r="CS7" s="24">
        <v>66.53</v>
      </c>
      <c r="CT7" s="24">
        <v>52.35</v>
      </c>
      <c r="CU7" s="24">
        <v>52.63</v>
      </c>
      <c r="CV7" s="24">
        <v>52.34</v>
      </c>
      <c r="CW7" s="24">
        <v>49.92</v>
      </c>
      <c r="CX7" s="24">
        <v>90.32</v>
      </c>
      <c r="CY7" s="24">
        <v>90.38</v>
      </c>
      <c r="CZ7" s="24">
        <v>91.41</v>
      </c>
      <c r="DA7" s="24">
        <v>91.58</v>
      </c>
      <c r="DB7" s="24">
        <v>91.68</v>
      </c>
      <c r="DC7" s="24">
        <v>84.7</v>
      </c>
      <c r="DD7" s="24">
        <v>84.67</v>
      </c>
      <c r="DE7" s="24">
        <v>84.39</v>
      </c>
      <c r="DF7" s="24">
        <v>90.32</v>
      </c>
      <c r="DG7" s="24">
        <v>90.05</v>
      </c>
      <c r="DH7" s="24">
        <v>87.8</v>
      </c>
      <c r="DI7" s="24">
        <v>24.69</v>
      </c>
      <c r="DJ7" s="24">
        <v>26.97</v>
      </c>
      <c r="DK7" s="24">
        <v>29.13</v>
      </c>
      <c r="DL7" s="24">
        <v>31.36</v>
      </c>
      <c r="DM7" s="24">
        <v>33.44</v>
      </c>
      <c r="DN7" s="24">
        <v>20.34</v>
      </c>
      <c r="DO7" s="24">
        <v>21.85</v>
      </c>
      <c r="DP7" s="24">
        <v>25.19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0.25</v>
      </c>
      <c r="EK7" s="24">
        <v>0.05</v>
      </c>
      <c r="EL7" s="24">
        <v>0.03</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大坪　賢心</dc:creator>
  <cp:lastModifiedBy>大坪　賢心</cp:lastModifiedBy>
  <cp:lastPrinted>2026-02-20T10:56:32Z</cp:lastPrinted>
  <dcterms:created xsi:type="dcterms:W3CDTF">2026-01-22T05:12:11Z</dcterms:created>
  <dcterms:modified xsi:type="dcterms:W3CDTF">2026-02-20T10:56:39Z</dcterms:modified>
</cp:coreProperties>
</file>