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Y:\020@《下水道経営係》\財務\財政状況公表\経営比較分析表\R06\02_報告\04_3回目報告\"/>
    </mc:Choice>
  </mc:AlternateContent>
  <xr:revisionPtr revIDLastSave="0" documentId="13_ncr:1_{AB1FCB4F-93F4-4E68-9B78-11A98263CB23}" xr6:coauthVersionLast="47" xr6:coauthVersionMax="47" xr10:uidLastSave="{00000000-0000-0000-0000-000000000000}"/>
  <workbookProtection workbookAlgorithmName="SHA-512" workbookHashValue="2e3PgejQIbxnIZGuQomc1g8+3MXWXH35kAK/FC/zIZM0jlMLyo+fVqyHs2wv2bbW5ypp9/LGDMS9WXxzR9wpww==" workbookSaltValue="JB3TjKTaxrgcyuXcLyq+jQ==" workbookSpinCount="100000" lockStructure="1"/>
  <bookViews>
    <workbookView xWindow="3120" yWindow="1485" windowWidth="13020" windowHeight="1471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I85" i="4"/>
  <c r="G85" i="4"/>
  <c r="E85" i="4"/>
  <c r="AT10" i="4"/>
  <c r="I10" i="4"/>
  <c r="AL8" i="4"/>
  <c r="P8" i="4"/>
  <c r="I8"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<sst xmlns="http://schemas.openxmlformats.org/spreadsheetml/2006/main" count="231" uniqueCount="116">
  <si>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</si>
  <si>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</si>
  <si>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</si>
  <si>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</si>
  <si>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</si>
  <si>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</si>
  <si>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</si>
  <si>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</si>
  <si>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</si>
  <si>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</si>
  <si>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</si>
  <si>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</si>
  <si>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</si>
  <si>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</si>
  <si>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</si>
  <si>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</si>
  <si>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</si>
  <si>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</si>
  <si>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</si>
  <si>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</si>
  <si>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</si>
  <si>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</si>
  <si>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</si>
  <si>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</si>
  <si>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</si>
  <si>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</si>
  <si>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</si>
  <si>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</si>
  <si>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</si>
  <si>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</si>
  <si>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</si>
  <si>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</si>
  <si>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</si>
  <si>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</si>
  <si>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</si>
  <si>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</si>
  <si>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</si>
  <si>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</si>
  <si>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</si>
  <si>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</si>
  <si>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</si>
  <si>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</si>
  <si>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</si>
  <si>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</si>
  <si>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</si>
  <si>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</si>
  <si>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</si>
  <si>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</si>
  <si>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</si>
  <si>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</si>
  <si>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</si>
  <si>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</si>
  <si>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</si>
  <si>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</si>
  <si>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</si>
  <si>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</si>
  <si>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</si>
  <si>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</si>
  <si>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</si>
  <si>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</si>
  <si>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</si>
  <si>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</si>
  <si>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</si>
  <si>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</si>
  <si>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</si>
  <si>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</si>
  <si>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</si>
  <si>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</si>
  <si>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</si>
  <si>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</si>
  <si>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</si>
  <si>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</si>
  <si>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</si>
  <si>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</si>
  <si>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</si>
  <si>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</si>
  <si>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</si>
  <si>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</si>
  <si>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</si>
  <si>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</si>
  <si>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</si>
  <si>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</si>
  <si>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</si>
  <si>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</si>
  <si>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</si>
  <si>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</si>
  <si>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</si>
  <si>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</si>
  <si>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</si>
  <si>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</si>
  <si>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</si>
  <si>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</si>
  <si>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</si>
  <si>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</si>
  <si>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</si>
  <si>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</si>
  <si>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紫波町</t>
  </si>
  <si>
    <t>法適用</t>
  </si>
  <si>
    <t>下水道事業</t>
  </si>
  <si>
    <t>小規模集合排水処理</t>
  </si>
  <si>
    <t>I2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</si>
  <si>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</si>
  <si>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</si>
  <si>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</si>
  <si>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</si>
  <si>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</si>
  <si>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</si>
  <si>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</si>
  <si>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</si>
  <si>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</si>
  <si>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</si>
  <si>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</si>
  <si>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</si>
  <si>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小規模集合排水処理事業の供用開始は平成15年。
　平成13年度から平成14年度にかけて整備したことから、耐用年数を超過した管路施設はありません。
　今後は処理場の電気設備等が耐用年数を超えるため、計画的な更新が必要となります。</t>
    <rPh sb="1" eb="2">
      <t>コ</t>
    </rPh>
    <rPh sb="2" eb="4">
      <t>キボ</t>
    </rPh>
    <rPh sb="4" eb="6">
      <t>シュウゴウ</t>
    </rPh>
    <rPh sb="6" eb="8">
      <t>ハイスイ</t>
    </rPh>
    <rPh sb="8" eb="10">
      <t>ショリ</t>
    </rPh>
    <rPh sb="10" eb="12">
      <t>ジギョウ</t>
    </rPh>
    <rPh sb="13" eb="15">
      <t>キョウヨウ</t>
    </rPh>
    <rPh sb="15" eb="17">
      <t>カイシ</t>
    </rPh>
    <rPh sb="18" eb="20">
      <t>ヘイセイ</t>
    </rPh>
    <rPh sb="22" eb="23">
      <t>ネン</t>
    </rPh>
    <rPh sb="26" eb="28">
      <t>ヘイセイ</t>
    </rPh>
    <rPh sb="30" eb="32">
      <t>ネンド</t>
    </rPh>
    <rPh sb="34" eb="36">
      <t>ヘイセイ</t>
    </rPh>
    <rPh sb="38" eb="40">
      <t>ネンド</t>
    </rPh>
    <rPh sb="44" eb="46">
      <t>セイビ</t>
    </rPh>
    <rPh sb="53" eb="55">
      <t>タイヨウ</t>
    </rPh>
    <rPh sb="55" eb="57">
      <t>ネンスウ</t>
    </rPh>
    <rPh sb="58" eb="60">
      <t>チョウカ</t>
    </rPh>
    <rPh sb="62" eb="64">
      <t>カンロ</t>
    </rPh>
    <rPh sb="64" eb="66">
      <t>シセツ</t>
    </rPh>
    <phoneticPr fontId="4"/>
  </si>
  <si>
    <t>　使用料収入は、接続世帯の増減がなくほぼ横ばいとなっています。
　収支の状況は、使用料収入で維持管理費を賄えない状況にあり、維持管理費の一部、減価償却費等の資本費について、一般会計からの繰入金に頼っている経営状況となっています。
　流動比率が平均に比べ低いのは、「基準外繰入れがなければ収支が均衡しない」状況が続いており、自己資金による支払い余力が非常に乏しいことの現れとなっています。
　水洗化率については、処理区域内人口が49人と著しく小規模であり、一軒当たりの接続状況が全体の比率に大きく影響しています。平均を下回っているのは未接続世帯が依然として残っていること示していて、収益が最大化できていない一因となっているものです。</t>
    <rPh sb="1" eb="4">
      <t>シヨウリョウ</t>
    </rPh>
    <rPh sb="4" eb="6">
      <t>シュウニュウ</t>
    </rPh>
    <rPh sb="8" eb="10">
      <t>セツゾク</t>
    </rPh>
    <rPh sb="10" eb="12">
      <t>セタイ</t>
    </rPh>
    <rPh sb="13" eb="15">
      <t>ゾウゲン</t>
    </rPh>
    <rPh sb="20" eb="21">
      <t>ヨコ</t>
    </rPh>
    <rPh sb="33" eb="35">
      <t>シュウシ</t>
    </rPh>
    <rPh sb="36" eb="38">
      <t>ジョウキョウ</t>
    </rPh>
    <rPh sb="40" eb="43">
      <t>シヨウリョウ</t>
    </rPh>
    <rPh sb="43" eb="45">
      <t>シュウニュウ</t>
    </rPh>
    <rPh sb="46" eb="48">
      <t>イジ</t>
    </rPh>
    <rPh sb="48" eb="51">
      <t>カンリヒ</t>
    </rPh>
    <rPh sb="52" eb="53">
      <t>マカナ</t>
    </rPh>
    <rPh sb="56" eb="58">
      <t>ジョウキョウ</t>
    </rPh>
    <rPh sb="62" eb="64">
      <t>イジ</t>
    </rPh>
    <rPh sb="64" eb="67">
      <t>カンリヒ</t>
    </rPh>
    <rPh sb="68" eb="70">
      <t>イチブ</t>
    </rPh>
    <rPh sb="71" eb="73">
      <t>ゲンカ</t>
    </rPh>
    <rPh sb="73" eb="75">
      <t>ショウキャク</t>
    </rPh>
    <rPh sb="75" eb="76">
      <t>ヒ</t>
    </rPh>
    <rPh sb="76" eb="77">
      <t>トウ</t>
    </rPh>
    <rPh sb="78" eb="80">
      <t>シホン</t>
    </rPh>
    <rPh sb="80" eb="81">
      <t>ヒ</t>
    </rPh>
    <rPh sb="86" eb="88">
      <t>イッパン</t>
    </rPh>
    <rPh sb="88" eb="90">
      <t>カイケイ</t>
    </rPh>
    <rPh sb="93" eb="95">
      <t>クリイレ</t>
    </rPh>
    <rPh sb="95" eb="96">
      <t>キン</t>
    </rPh>
    <rPh sb="97" eb="98">
      <t>タヨ</t>
    </rPh>
    <rPh sb="102" eb="106">
      <t>ケイエイジョウキョウ</t>
    </rPh>
    <phoneticPr fontId="4"/>
  </si>
  <si>
    <t>　当該事業の処理区域内人口はわずか49人であり、人口密度も低いため、効率の低い事業構造となっています。水洗化率を可能な限り100%に近づけ、受益者負担を最大化することで、収益の底支えを図っていきます。
　現在は耐用年数超過の管路はありませんが、今後は処理場の電気設備等が順次更新時期を迎えます。大規模更新時の資金確保が極めて困難です。そのため、中長期的な更新計画に基づき、維持管理費を抑制しながら計画的な更新を進める必要があります。
　現状においても、限られたリソースを効率的に運用することで対応していますが、W-PPPなどの活用を検討しながら、属人的な管理に頼らない体制構築を図っていきます。 
　「経営改善は難しい状況」という厳しい認識の下、増大が見込まれる維持管理費を徹底して抑制することを優先して取組んだうえで、維持管理費分等を賄えるような使用料単価の改定を検討していきます。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</si>
</sst>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D63-4893-AED3-08EB0B9DE88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D63-4893-AED3-08EB0B9DE88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23.53</c:v>
                </c:pt>
                <c:pt idx="1">
                  <c:v>32.35</c:v>
                </c:pt>
                <c:pt idx="2">
                  <c:v>32.35</c:v>
                </c:pt>
                <c:pt idx="3">
                  <c:v>35.29</c:v>
                </c:pt>
                <c:pt idx="4">
                  <c:v>35.29</c:v>
                </c:pt>
              </c:numCache>
            </c:numRef>
          </c:val>
          <c:extLst>
            <c:ext xmlns:c16="http://schemas.microsoft.com/office/drawing/2014/chart" uri="{C3380CC4-5D6E-409C-BE32-E72D297353CC}">
              <c16:uniqueId val="{00000000-BE22-4AE8-8A1B-1D57D91389E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34.700000000000003</c:v>
                </c:pt>
                <c:pt idx="1">
                  <c:v>46.83</c:v>
                </c:pt>
                <c:pt idx="2">
                  <c:v>33.74</c:v>
                </c:pt>
                <c:pt idx="3">
                  <c:v>32.979999999999997</c:v>
                </c:pt>
                <c:pt idx="4">
                  <c:v>34.04</c:v>
                </c:pt>
              </c:numCache>
            </c:numRef>
          </c:val>
          <c:smooth val="0"/>
          <c:extLst>
            <c:ext xmlns:c16="http://schemas.microsoft.com/office/drawing/2014/chart" uri="{C3380CC4-5D6E-409C-BE32-E72D297353CC}">
              <c16:uniqueId val="{00000001-BE22-4AE8-8A1B-1D57D91389E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86.21</c:v>
                </c:pt>
                <c:pt idx="1">
                  <c:v>86.21</c:v>
                </c:pt>
                <c:pt idx="2">
                  <c:v>85.19</c:v>
                </c:pt>
                <c:pt idx="3">
                  <c:v>85.71</c:v>
                </c:pt>
                <c:pt idx="4">
                  <c:v>85.71</c:v>
                </c:pt>
              </c:numCache>
            </c:numRef>
          </c:val>
          <c:extLst>
            <c:ext xmlns:c16="http://schemas.microsoft.com/office/drawing/2014/chart" uri="{C3380CC4-5D6E-409C-BE32-E72D297353CC}">
              <c16:uniqueId val="{00000000-CA5F-41E9-ADC4-BF3506E3C2D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90.04</c:v>
                </c:pt>
                <c:pt idx="1">
                  <c:v>90.58</c:v>
                </c:pt>
                <c:pt idx="2">
                  <c:v>90.11</c:v>
                </c:pt>
                <c:pt idx="3">
                  <c:v>89.95</c:v>
                </c:pt>
                <c:pt idx="4">
                  <c:v>90.07</c:v>
                </c:pt>
              </c:numCache>
            </c:numRef>
          </c:val>
          <c:smooth val="0"/>
          <c:extLst>
            <c:ext xmlns:c16="http://schemas.microsoft.com/office/drawing/2014/chart" uri="{C3380CC4-5D6E-409C-BE32-E72D297353CC}">
              <c16:uniqueId val="{00000001-CA5F-41E9-ADC4-BF3506E3C2D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99.91</c:v>
                </c:pt>
                <c:pt idx="1">
                  <c:v>98.58</c:v>
                </c:pt>
                <c:pt idx="2">
                  <c:v>98.87</c:v>
                </c:pt>
                <c:pt idx="3">
                  <c:v>98.89</c:v>
                </c:pt>
                <c:pt idx="4">
                  <c:v>98.36</c:v>
                </c:pt>
              </c:numCache>
            </c:numRef>
          </c:val>
          <c:extLst>
            <c:ext xmlns:c16="http://schemas.microsoft.com/office/drawing/2014/chart" uri="{C3380CC4-5D6E-409C-BE32-E72D297353CC}">
              <c16:uniqueId val="{00000000-B3FD-4C2B-804F-4CA6C8B9D92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100.42</c:v>
                </c:pt>
                <c:pt idx="1">
                  <c:v>98.03</c:v>
                </c:pt>
                <c:pt idx="2">
                  <c:v>105.46</c:v>
                </c:pt>
                <c:pt idx="3">
                  <c:v>109.38</c:v>
                </c:pt>
                <c:pt idx="4">
                  <c:v>108.97</c:v>
                </c:pt>
              </c:numCache>
            </c:numRef>
          </c:val>
          <c:smooth val="0"/>
          <c:extLst>
            <c:ext xmlns:c16="http://schemas.microsoft.com/office/drawing/2014/chart" uri="{C3380CC4-5D6E-409C-BE32-E72D297353CC}">
              <c16:uniqueId val="{00000001-B3FD-4C2B-804F-4CA6C8B9D92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32.119999999999997</c:v>
                </c:pt>
                <c:pt idx="1">
                  <c:v>34.799999999999997</c:v>
                </c:pt>
                <c:pt idx="2">
                  <c:v>37.229999999999997</c:v>
                </c:pt>
                <c:pt idx="3">
                  <c:v>39.93</c:v>
                </c:pt>
                <c:pt idx="4">
                  <c:v>42.58</c:v>
                </c:pt>
              </c:numCache>
            </c:numRef>
          </c:val>
          <c:extLst>
            <c:ext xmlns:c16="http://schemas.microsoft.com/office/drawing/2014/chart" uri="{C3380CC4-5D6E-409C-BE32-E72D297353CC}">
              <c16:uniqueId val="{00000000-3A4D-467B-BB79-E9BB3AB2359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29.28</c:v>
                </c:pt>
                <c:pt idx="1">
                  <c:v>32.380000000000003</c:v>
                </c:pt>
                <c:pt idx="2">
                  <c:v>35.24</c:v>
                </c:pt>
                <c:pt idx="3">
                  <c:v>36.090000000000003</c:v>
                </c:pt>
                <c:pt idx="4">
                  <c:v>36.51</c:v>
                </c:pt>
              </c:numCache>
            </c:numRef>
          </c:val>
          <c:smooth val="0"/>
          <c:extLst>
            <c:ext xmlns:c16="http://schemas.microsoft.com/office/drawing/2014/chart" uri="{C3380CC4-5D6E-409C-BE32-E72D297353CC}">
              <c16:uniqueId val="{00000001-3A4D-467B-BB79-E9BB3AB2359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8FD-4F76-ADBA-314FA335126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8FD-4F76-ADBA-314FA335126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335-432A-8B56-B3CC5D0D368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762.05</c:v>
                </c:pt>
                <c:pt idx="1">
                  <c:v>755.68</c:v>
                </c:pt>
                <c:pt idx="2">
                  <c:v>806.39</c:v>
                </c:pt>
                <c:pt idx="3">
                  <c:v>641.13</c:v>
                </c:pt>
                <c:pt idx="4">
                  <c:v>547.89</c:v>
                </c:pt>
              </c:numCache>
            </c:numRef>
          </c:val>
          <c:smooth val="0"/>
          <c:extLst>
            <c:ext xmlns:c16="http://schemas.microsoft.com/office/drawing/2014/chart" uri="{C3380CC4-5D6E-409C-BE32-E72D297353CC}">
              <c16:uniqueId val="{00000001-8335-432A-8B56-B3CC5D0D368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32.26</c:v>
                </c:pt>
                <c:pt idx="1">
                  <c:v>29.05</c:v>
                </c:pt>
                <c:pt idx="2">
                  <c:v>33.54</c:v>
                </c:pt>
                <c:pt idx="3">
                  <c:v>33.22</c:v>
                </c:pt>
                <c:pt idx="4">
                  <c:v>33.130000000000003</c:v>
                </c:pt>
              </c:numCache>
            </c:numRef>
          </c:val>
          <c:extLst>
            <c:ext xmlns:c16="http://schemas.microsoft.com/office/drawing/2014/chart" uri="{C3380CC4-5D6E-409C-BE32-E72D297353CC}">
              <c16:uniqueId val="{00000000-7812-4842-8174-C69943466E0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92.61</c:v>
                </c:pt>
                <c:pt idx="1">
                  <c:v>91.41</c:v>
                </c:pt>
                <c:pt idx="2">
                  <c:v>96.26</c:v>
                </c:pt>
                <c:pt idx="3">
                  <c:v>90.92</c:v>
                </c:pt>
                <c:pt idx="4">
                  <c:v>76</c:v>
                </c:pt>
              </c:numCache>
            </c:numRef>
          </c:val>
          <c:smooth val="0"/>
          <c:extLst>
            <c:ext xmlns:c16="http://schemas.microsoft.com/office/drawing/2014/chart" uri="{C3380CC4-5D6E-409C-BE32-E72D297353CC}">
              <c16:uniqueId val="{00000001-7812-4842-8174-C69943466E0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4653.22</c:v>
                </c:pt>
                <c:pt idx="1">
                  <c:v>4421.6099999999997</c:v>
                </c:pt>
                <c:pt idx="2">
                  <c:v>4143.38</c:v>
                </c:pt>
                <c:pt idx="3">
                  <c:v>4075.08</c:v>
                </c:pt>
                <c:pt idx="4">
                  <c:v>3393.61</c:v>
                </c:pt>
              </c:numCache>
            </c:numRef>
          </c:val>
          <c:extLst>
            <c:ext xmlns:c16="http://schemas.microsoft.com/office/drawing/2014/chart" uri="{C3380CC4-5D6E-409C-BE32-E72D297353CC}">
              <c16:uniqueId val="{00000000-2837-47C7-8FAD-5EF1572A94B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1640.16</c:v>
                </c:pt>
                <c:pt idx="1">
                  <c:v>1521.05</c:v>
                </c:pt>
                <c:pt idx="2">
                  <c:v>1490.65</c:v>
                </c:pt>
                <c:pt idx="3">
                  <c:v>1312.67</c:v>
                </c:pt>
                <c:pt idx="4">
                  <c:v>1260.97</c:v>
                </c:pt>
              </c:numCache>
            </c:numRef>
          </c:val>
          <c:smooth val="0"/>
          <c:extLst>
            <c:ext xmlns:c16="http://schemas.microsoft.com/office/drawing/2014/chart" uri="{C3380CC4-5D6E-409C-BE32-E72D297353CC}">
              <c16:uniqueId val="{00000001-2837-47C7-8FAD-5EF1572A94B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68.58</c:v>
                </c:pt>
                <c:pt idx="1">
                  <c:v>57.21</c:v>
                </c:pt>
                <c:pt idx="2">
                  <c:v>53.59</c:v>
                </c:pt>
                <c:pt idx="3">
                  <c:v>51.68</c:v>
                </c:pt>
                <c:pt idx="4">
                  <c:v>52.33</c:v>
                </c:pt>
              </c:numCache>
            </c:numRef>
          </c:val>
          <c:extLst>
            <c:ext xmlns:c16="http://schemas.microsoft.com/office/drawing/2014/chart" uri="{C3380CC4-5D6E-409C-BE32-E72D297353CC}">
              <c16:uniqueId val="{00000000-A4EF-499F-B2DC-AED66F2062B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38.270000000000003</c:v>
                </c:pt>
                <c:pt idx="1">
                  <c:v>37.520000000000003</c:v>
                </c:pt>
                <c:pt idx="2">
                  <c:v>34.96</c:v>
                </c:pt>
                <c:pt idx="3">
                  <c:v>34.44</c:v>
                </c:pt>
                <c:pt idx="4">
                  <c:v>32.020000000000003</c:v>
                </c:pt>
              </c:numCache>
            </c:numRef>
          </c:val>
          <c:smooth val="0"/>
          <c:extLst>
            <c:ext xmlns:c16="http://schemas.microsoft.com/office/drawing/2014/chart" uri="{C3380CC4-5D6E-409C-BE32-E72D297353CC}">
              <c16:uniqueId val="{00000001-A4EF-499F-B2DC-AED66F2062B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248.31</c:v>
                </c:pt>
                <c:pt idx="1">
                  <c:v>297.77999999999997</c:v>
                </c:pt>
                <c:pt idx="2">
                  <c:v>314.76</c:v>
                </c:pt>
                <c:pt idx="3">
                  <c:v>328.84</c:v>
                </c:pt>
                <c:pt idx="4">
                  <c:v>325.82</c:v>
                </c:pt>
              </c:numCache>
            </c:numRef>
          </c:val>
          <c:extLst>
            <c:ext xmlns:c16="http://schemas.microsoft.com/office/drawing/2014/chart" uri="{C3380CC4-5D6E-409C-BE32-E72D297353CC}">
              <c16:uniqueId val="{00000000-8BCB-4A97-AD23-1DFFE0EFAB4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486.77</c:v>
                </c:pt>
                <c:pt idx="1">
                  <c:v>502.1</c:v>
                </c:pt>
                <c:pt idx="2">
                  <c:v>539.07000000000005</c:v>
                </c:pt>
                <c:pt idx="3">
                  <c:v>541.80999999999995</c:v>
                </c:pt>
                <c:pt idx="4">
                  <c:v>592.49</c:v>
                </c:pt>
              </c:numCache>
            </c:numRef>
          </c:val>
          <c:smooth val="0"/>
          <c:extLst>
            <c:ext xmlns:c16="http://schemas.microsoft.com/office/drawing/2014/chart" uri="{C3380CC4-5D6E-409C-BE32-E72D297353CC}">
              <c16:uniqueId val="{00000001-8BCB-4A97-AD23-1DFFE0EFAB4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【1,269.43】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【32.20】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40" zoomScale="70" zoomScaleNormal="7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岩手県　紫波町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小規模集合排水処理</v>
      </c>
      <c r="Q8" s="39"/>
      <c r="R8" s="39"/>
      <c r="S8" s="39"/>
      <c r="T8" s="39"/>
      <c r="U8" s="39"/>
      <c r="V8" s="39"/>
      <c r="W8" s="39" t="str">
        <f>データ!L6</f>
        <v>I2</v>
      </c>
      <c r="X8" s="39"/>
      <c r="Y8" s="39"/>
      <c r="Z8" s="39"/>
      <c r="AA8" s="39"/>
      <c r="AB8" s="39"/>
      <c r="AC8" s="39"/>
      <c r="AD8" s="40" t="str">
        <f>データ!$M$6</f>
        <v>非設置</v>
      </c>
      <c r="AE8" s="40"/>
      <c r="AF8" s="40"/>
      <c r="AG8" s="40"/>
      <c r="AH8" s="40"/>
      <c r="AI8" s="40"/>
      <c r="AJ8" s="40"/>
      <c r="AK8" s="3"/>
      <c r="AL8" s="41">
        <f>データ!S6</f>
        <v>32684</v>
      </c>
      <c r="AM8" s="41"/>
      <c r="AN8" s="41"/>
      <c r="AO8" s="41"/>
      <c r="AP8" s="41"/>
      <c r="AQ8" s="41"/>
      <c r="AR8" s="41"/>
      <c r="AS8" s="41"/>
      <c r="AT8" s="34">
        <f>データ!T6</f>
        <v>238.98</v>
      </c>
      <c r="AU8" s="34"/>
      <c r="AV8" s="34"/>
      <c r="AW8" s="34"/>
      <c r="AX8" s="34"/>
      <c r="AY8" s="34"/>
      <c r="AZ8" s="34"/>
      <c r="BA8" s="34"/>
      <c r="BB8" s="34">
        <f>データ!U6</f>
        <v>136.76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35.770000000000003</v>
      </c>
      <c r="J10" s="34"/>
      <c r="K10" s="34"/>
      <c r="L10" s="34"/>
      <c r="M10" s="34"/>
      <c r="N10" s="34"/>
      <c r="O10" s="34"/>
      <c r="P10" s="34">
        <f>データ!P6</f>
        <v>0.15</v>
      </c>
      <c r="Q10" s="34"/>
      <c r="R10" s="34"/>
      <c r="S10" s="34"/>
      <c r="T10" s="34"/>
      <c r="U10" s="34"/>
      <c r="V10" s="34"/>
      <c r="W10" s="34">
        <f>データ!Q6</f>
        <v>91.85</v>
      </c>
      <c r="X10" s="34"/>
      <c r="Y10" s="34"/>
      <c r="Z10" s="34"/>
      <c r="AA10" s="34"/>
      <c r="AB10" s="34"/>
      <c r="AC10" s="34"/>
      <c r="AD10" s="41">
        <f>データ!R6</f>
        <v>3630</v>
      </c>
      <c r="AE10" s="41"/>
      <c r="AF10" s="41"/>
      <c r="AG10" s="41"/>
      <c r="AH10" s="41"/>
      <c r="AI10" s="41"/>
      <c r="AJ10" s="41"/>
      <c r="AK10" s="2"/>
      <c r="AL10" s="41">
        <f>データ!V6</f>
        <v>49</v>
      </c>
      <c r="AM10" s="41"/>
      <c r="AN10" s="41"/>
      <c r="AO10" s="41"/>
      <c r="AP10" s="41"/>
      <c r="AQ10" s="41"/>
      <c r="AR10" s="41"/>
      <c r="AS10" s="41"/>
      <c r="AT10" s="34">
        <f>データ!W6</f>
        <v>7.0000000000000007E-2</v>
      </c>
      <c r="AU10" s="34"/>
      <c r="AV10" s="34"/>
      <c r="AW10" s="34"/>
      <c r="AX10" s="34"/>
      <c r="AY10" s="34"/>
      <c r="AZ10" s="34"/>
      <c r="BA10" s="34"/>
      <c r="BB10" s="34">
        <f>データ!X6</f>
        <v>700</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【108.79】</v>
      </c>
      <c r="F85" s="12" t="str">
        <f>データ!AT6</f>
        <v>【541.72】</v>
      </c>
      <c r="G85" s="12" t="str">
        <f>データ!BE6</f>
        <v>【77.16】</v>
      </c>
      <c r="H85" s="12" t="str">
        <f>データ!BP6</f>
        <v>【1,269.43】</v>
      </c>
      <c r="I85" s="12" t="str">
        <f>データ!CA6</f>
        <v>【32.20】</v>
      </c>
      <c r="J85" s="12" t="str">
        <f>データ!CL6</f>
        <v>【588.46】</v>
      </c>
      <c r="K85" s="12" t="str">
        <f>データ!CW6</f>
        <v>【34.07】</v>
      </c>
      <c r="L85" s="12" t="str">
        <f>データ!DH6</f>
        <v>【89.95】</v>
      </c>
      <c r="M85" s="12" t="str">
        <f>データ!DS6</f>
        <v>【36.31】</v>
      </c>
      <c r="N85" s="12" t="str">
        <f>データ!ED6</f>
        <v>【0.00】</v>
      </c>
      <c r="O85" s="12" t="str">
        <f>データ!EO6</f>
        <v>【0.00】</v>
      </c>
    </row>
  </sheetData>
  <sheetProtection algorithmName="SHA-512" hashValue="wQXPSQynLixJjX0rHGnMew4YIfmXtIkemW0fhoyf/ayc+KcHLDfad7tnVFNftIVnN1SBt9PD99u6BHqCqIv6ZQ==" saltValue="l0Ok7u4IKeEPVzlLB5idE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33219</v>
      </c>
      <c r="D6" s="19">
        <f t="shared" si="3"/>
        <v>46</v>
      </c>
      <c r="E6" s="19">
        <f t="shared" si="3"/>
        <v>17</v>
      </c>
      <c r="F6" s="19">
        <f t="shared" si="3"/>
        <v>9</v>
      </c>
      <c r="G6" s="19">
        <f t="shared" si="3"/>
        <v>0</v>
      </c>
      <c r="H6" s="19" t="str">
        <f t="shared" si="3"/>
        <v>岩手県　紫波町</v>
      </c>
      <c r="I6" s="19" t="str">
        <f t="shared" si="3"/>
        <v>法適用</v>
      </c>
      <c r="J6" s="19" t="str">
        <f t="shared" si="3"/>
        <v>下水道事業</v>
      </c>
      <c r="K6" s="19" t="str">
        <f t="shared" si="3"/>
        <v>小規模集合排水処理</v>
      </c>
      <c r="L6" s="19" t="str">
        <f t="shared" si="3"/>
        <v>I2</v>
      </c>
      <c r="M6" s="19" t="str">
        <f t="shared" si="3"/>
        <v>非設置</v>
      </c>
      <c r="N6" s="20" t="str">
        <f t="shared" si="3"/>
        <v>-</v>
      </c>
      <c r="O6" s="20">
        <f t="shared" si="3"/>
        <v>35.770000000000003</v>
      </c>
      <c r="P6" s="20">
        <f t="shared" si="3"/>
        <v>0.15</v>
      </c>
      <c r="Q6" s="20">
        <f t="shared" si="3"/>
        <v>91.85</v>
      </c>
      <c r="R6" s="20">
        <f t="shared" si="3"/>
        <v>3630</v>
      </c>
      <c r="S6" s="20">
        <f t="shared" si="3"/>
        <v>32684</v>
      </c>
      <c r="T6" s="20">
        <f t="shared" si="3"/>
        <v>238.98</v>
      </c>
      <c r="U6" s="20">
        <f t="shared" si="3"/>
        <v>136.76</v>
      </c>
      <c r="V6" s="20">
        <f t="shared" si="3"/>
        <v>49</v>
      </c>
      <c r="W6" s="20">
        <f t="shared" si="3"/>
        <v>7.0000000000000007E-2</v>
      </c>
      <c r="X6" s="20">
        <f t="shared" si="3"/>
        <v>700</v>
      </c>
      <c r="Y6" s="21">
        <f>IF(Y7="",NA(),Y7)</f>
        <v>99.91</v>
      </c>
      <c r="Z6" s="21">
        <f t="shared" ref="Z6:AH6" si="4">IF(Z7="",NA(),Z7)</f>
        <v>98.58</v>
      </c>
      <c r="AA6" s="21">
        <f t="shared" si="4"/>
        <v>98.87</v>
      </c>
      <c r="AB6" s="21">
        <f t="shared" si="4"/>
        <v>98.89</v>
      </c>
      <c r="AC6" s="21">
        <f t="shared" si="4"/>
        <v>98.36</v>
      </c>
      <c r="AD6" s="21">
        <f t="shared" si="4"/>
        <v>100.42</v>
      </c>
      <c r="AE6" s="21">
        <f t="shared" si="4"/>
        <v>98.03</v>
      </c>
      <c r="AF6" s="21">
        <f t="shared" si="4"/>
        <v>105.46</v>
      </c>
      <c r="AG6" s="21">
        <f t="shared" si="4"/>
        <v>109.38</v>
      </c>
      <c r="AH6" s="21">
        <f t="shared" si="4"/>
        <v>108.97</v>
      </c>
      <c r="AI6" s="20" t="str">
        <f>IF(AI7="","",IF(AI7="-","【-】","【"&amp;SUBSTITUTE(TEXT(AI7,"#,##0.00"),"-","△")&amp;"】"))</f>
        <v>【108.79】</v>
      </c>
      <c r="AJ6" s="20">
        <f>IF(AJ7="",NA(),AJ7)</f>
        <v>0</v>
      </c>
      <c r="AK6" s="20">
        <f t="shared" ref="AK6:AS6" si="5">IF(AK7="",NA(),AK7)</f>
        <v>0</v>
      </c>
      <c r="AL6" s="20">
        <f t="shared" si="5"/>
        <v>0</v>
      </c>
      <c r="AM6" s="20">
        <f t="shared" si="5"/>
        <v>0</v>
      </c>
      <c r="AN6" s="20">
        <f t="shared" si="5"/>
        <v>0</v>
      </c>
      <c r="AO6" s="21">
        <f t="shared" si="5"/>
        <v>762.05</v>
      </c>
      <c r="AP6" s="21">
        <f t="shared" si="5"/>
        <v>755.68</v>
      </c>
      <c r="AQ6" s="21">
        <f t="shared" si="5"/>
        <v>806.39</v>
      </c>
      <c r="AR6" s="21">
        <f t="shared" si="5"/>
        <v>641.13</v>
      </c>
      <c r="AS6" s="21">
        <f t="shared" si="5"/>
        <v>547.89</v>
      </c>
      <c r="AT6" s="20" t="str">
        <f>IF(AT7="","",IF(AT7="-","【-】","【"&amp;SUBSTITUTE(TEXT(AT7,"#,##0.00"),"-","△")&amp;"】"))</f>
        <v>【541.72】</v>
      </c>
      <c r="AU6" s="21">
        <f>IF(AU7="",NA(),AU7)</f>
        <v>32.26</v>
      </c>
      <c r="AV6" s="21">
        <f t="shared" ref="AV6:BD6" si="6">IF(AV7="",NA(),AV7)</f>
        <v>29.05</v>
      </c>
      <c r="AW6" s="21">
        <f t="shared" si="6"/>
        <v>33.54</v>
      </c>
      <c r="AX6" s="21">
        <f t="shared" si="6"/>
        <v>33.22</v>
      </c>
      <c r="AY6" s="21">
        <f t="shared" si="6"/>
        <v>33.130000000000003</v>
      </c>
      <c r="AZ6" s="21">
        <f t="shared" si="6"/>
        <v>92.61</v>
      </c>
      <c r="BA6" s="21">
        <f t="shared" si="6"/>
        <v>91.41</v>
      </c>
      <c r="BB6" s="21">
        <f t="shared" si="6"/>
        <v>96.26</v>
      </c>
      <c r="BC6" s="21">
        <f t="shared" si="6"/>
        <v>90.92</v>
      </c>
      <c r="BD6" s="21">
        <f t="shared" si="6"/>
        <v>76</v>
      </c>
      <c r="BE6" s="20" t="str">
        <f>IF(BE7="","",IF(BE7="-","【-】","【"&amp;SUBSTITUTE(TEXT(BE7,"#,##0.00"),"-","△")&amp;"】"))</f>
        <v>【77.16】</v>
      </c>
      <c r="BF6" s="21">
        <f>IF(BF7="",NA(),BF7)</f>
        <v>4653.22</v>
      </c>
      <c r="BG6" s="21">
        <f t="shared" ref="BG6:BO6" si="7">IF(BG7="",NA(),BG7)</f>
        <v>4421.6099999999997</v>
      </c>
      <c r="BH6" s="21">
        <f t="shared" si="7"/>
        <v>4143.38</v>
      </c>
      <c r="BI6" s="21">
        <f t="shared" si="7"/>
        <v>4075.08</v>
      </c>
      <c r="BJ6" s="21">
        <f t="shared" si="7"/>
        <v>3393.61</v>
      </c>
      <c r="BK6" s="21">
        <f t="shared" si="7"/>
        <v>1640.16</v>
      </c>
      <c r="BL6" s="21">
        <f t="shared" si="7"/>
        <v>1521.05</v>
      </c>
      <c r="BM6" s="21">
        <f t="shared" si="7"/>
        <v>1490.65</v>
      </c>
      <c r="BN6" s="21">
        <f t="shared" si="7"/>
        <v>1312.67</v>
      </c>
      <c r="BO6" s="21">
        <f t="shared" si="7"/>
        <v>1260.97</v>
      </c>
      <c r="BP6" s="20" t="str">
        <f>IF(BP7="","",IF(BP7="-","【-】","【"&amp;SUBSTITUTE(TEXT(BP7,"#,##0.00"),"-","△")&amp;"】"))</f>
        <v>【1,269.43】</v>
      </c>
      <c r="BQ6" s="21">
        <f>IF(BQ7="",NA(),BQ7)</f>
        <v>68.58</v>
      </c>
      <c r="BR6" s="21">
        <f t="shared" ref="BR6:BZ6" si="8">IF(BR7="",NA(),BR7)</f>
        <v>57.21</v>
      </c>
      <c r="BS6" s="21">
        <f t="shared" si="8"/>
        <v>53.59</v>
      </c>
      <c r="BT6" s="21">
        <f t="shared" si="8"/>
        <v>51.68</v>
      </c>
      <c r="BU6" s="21">
        <f t="shared" si="8"/>
        <v>52.33</v>
      </c>
      <c r="BV6" s="21">
        <f t="shared" si="8"/>
        <v>38.270000000000003</v>
      </c>
      <c r="BW6" s="21">
        <f t="shared" si="8"/>
        <v>37.520000000000003</v>
      </c>
      <c r="BX6" s="21">
        <f t="shared" si="8"/>
        <v>34.96</v>
      </c>
      <c r="BY6" s="21">
        <f t="shared" si="8"/>
        <v>34.44</v>
      </c>
      <c r="BZ6" s="21">
        <f t="shared" si="8"/>
        <v>32.020000000000003</v>
      </c>
      <c r="CA6" s="20" t="str">
        <f>IF(CA7="","",IF(CA7="-","【-】","【"&amp;SUBSTITUTE(TEXT(CA7,"#,##0.00"),"-","△")&amp;"】"))</f>
        <v>【32.20】</v>
      </c>
      <c r="CB6" s="21">
        <f>IF(CB7="",NA(),CB7)</f>
        <v>248.31</v>
      </c>
      <c r="CC6" s="21">
        <f t="shared" ref="CC6:CK6" si="9">IF(CC7="",NA(),CC7)</f>
        <v>297.77999999999997</v>
      </c>
      <c r="CD6" s="21">
        <f t="shared" si="9"/>
        <v>314.76</v>
      </c>
      <c r="CE6" s="21">
        <f t="shared" si="9"/>
        <v>328.84</v>
      </c>
      <c r="CF6" s="21">
        <f t="shared" si="9"/>
        <v>325.82</v>
      </c>
      <c r="CG6" s="21">
        <f t="shared" si="9"/>
        <v>486.77</v>
      </c>
      <c r="CH6" s="21">
        <f t="shared" si="9"/>
        <v>502.1</v>
      </c>
      <c r="CI6" s="21">
        <f t="shared" si="9"/>
        <v>539.07000000000005</v>
      </c>
      <c r="CJ6" s="21">
        <f t="shared" si="9"/>
        <v>541.80999999999995</v>
      </c>
      <c r="CK6" s="21">
        <f t="shared" si="9"/>
        <v>592.49</v>
      </c>
      <c r="CL6" s="20" t="str">
        <f>IF(CL7="","",IF(CL7="-","【-】","【"&amp;SUBSTITUTE(TEXT(CL7,"#,##0.00"),"-","△")&amp;"】"))</f>
        <v>【588.46】</v>
      </c>
      <c r="CM6" s="21">
        <f>IF(CM7="",NA(),CM7)</f>
        <v>23.53</v>
      </c>
      <c r="CN6" s="21">
        <f t="shared" ref="CN6:CV6" si="10">IF(CN7="",NA(),CN7)</f>
        <v>32.35</v>
      </c>
      <c r="CO6" s="21">
        <f t="shared" si="10"/>
        <v>32.35</v>
      </c>
      <c r="CP6" s="21">
        <f t="shared" si="10"/>
        <v>35.29</v>
      </c>
      <c r="CQ6" s="21">
        <f t="shared" si="10"/>
        <v>35.29</v>
      </c>
      <c r="CR6" s="21">
        <f t="shared" si="10"/>
        <v>34.700000000000003</v>
      </c>
      <c r="CS6" s="21">
        <f t="shared" si="10"/>
        <v>46.83</v>
      </c>
      <c r="CT6" s="21">
        <f t="shared" si="10"/>
        <v>33.74</v>
      </c>
      <c r="CU6" s="21">
        <f t="shared" si="10"/>
        <v>32.979999999999997</v>
      </c>
      <c r="CV6" s="21">
        <f t="shared" si="10"/>
        <v>34.04</v>
      </c>
      <c r="CW6" s="20" t="str">
        <f>IF(CW7="","",IF(CW7="-","【-】","【"&amp;SUBSTITUTE(TEXT(CW7,"#,##0.00"),"-","△")&amp;"】"))</f>
        <v>【34.07】</v>
      </c>
      <c r="CX6" s="21">
        <f>IF(CX7="",NA(),CX7)</f>
        <v>86.21</v>
      </c>
      <c r="CY6" s="21">
        <f t="shared" ref="CY6:DG6" si="11">IF(CY7="",NA(),CY7)</f>
        <v>86.21</v>
      </c>
      <c r="CZ6" s="21">
        <f t="shared" si="11"/>
        <v>85.19</v>
      </c>
      <c r="DA6" s="21">
        <f t="shared" si="11"/>
        <v>85.71</v>
      </c>
      <c r="DB6" s="21">
        <f t="shared" si="11"/>
        <v>85.71</v>
      </c>
      <c r="DC6" s="21">
        <f t="shared" si="11"/>
        <v>90.04</v>
      </c>
      <c r="DD6" s="21">
        <f t="shared" si="11"/>
        <v>90.58</v>
      </c>
      <c r="DE6" s="21">
        <f t="shared" si="11"/>
        <v>90.11</v>
      </c>
      <c r="DF6" s="21">
        <f t="shared" si="11"/>
        <v>89.95</v>
      </c>
      <c r="DG6" s="21">
        <f t="shared" si="11"/>
        <v>90.07</v>
      </c>
      <c r="DH6" s="20" t="str">
        <f>IF(DH7="","",IF(DH7="-","【-】","【"&amp;SUBSTITUTE(TEXT(DH7,"#,##0.00"),"-","△")&amp;"】"))</f>
        <v>【89.95】</v>
      </c>
      <c r="DI6" s="21">
        <f>IF(DI7="",NA(),DI7)</f>
        <v>32.119999999999997</v>
      </c>
      <c r="DJ6" s="21">
        <f t="shared" ref="DJ6:DR6" si="12">IF(DJ7="",NA(),DJ7)</f>
        <v>34.799999999999997</v>
      </c>
      <c r="DK6" s="21">
        <f t="shared" si="12"/>
        <v>37.229999999999997</v>
      </c>
      <c r="DL6" s="21">
        <f t="shared" si="12"/>
        <v>39.93</v>
      </c>
      <c r="DM6" s="21">
        <f t="shared" si="12"/>
        <v>42.58</v>
      </c>
      <c r="DN6" s="21">
        <f t="shared" si="12"/>
        <v>29.28</v>
      </c>
      <c r="DO6" s="21">
        <f t="shared" si="12"/>
        <v>32.380000000000003</v>
      </c>
      <c r="DP6" s="21">
        <f t="shared" si="12"/>
        <v>35.24</v>
      </c>
      <c r="DQ6" s="21">
        <f t="shared" si="12"/>
        <v>36.090000000000003</v>
      </c>
      <c r="DR6" s="21">
        <f t="shared" si="12"/>
        <v>36.51</v>
      </c>
      <c r="DS6" s="20" t="str">
        <f>IF(DS7="","",IF(DS7="-","【-】","【"&amp;SUBSTITUTE(TEXT(DS7,"#,##0.00"),"-","△")&amp;"】"))</f>
        <v>【36.31】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8" s="22" customFormat="1" x14ac:dyDescent="0.15">
      <c r="A7" s="14"/>
      <c r="B7" s="23">
        <v>2024</v>
      </c>
      <c r="C7" s="23">
        <v>33219</v>
      </c>
      <c r="D7" s="23">
        <v>46</v>
      </c>
      <c r="E7" s="23">
        <v>17</v>
      </c>
      <c r="F7" s="23">
        <v>9</v>
      </c>
      <c r="G7" s="23">
        <v>0</v>
      </c>
      <c r="H7" s="23" t="s">
        <v>96</v>
      </c>
      <c r="I7" s="23" t="s">
        <v>97</v>
      </c>
      <c r="J7" s="23" t="s">
        <v>98</v>
      </c>
      <c r="K7" s="23" t="s">
        <v>99</v>
      </c>
      <c r="L7" s="23" t="s">
        <v>100</v>
      </c>
      <c r="M7" s="23" t="s">
        <v>101</v>
      </c>
      <c r="N7" s="24" t="s">
        <v>102</v>
      </c>
      <c r="O7" s="24">
        <v>35.770000000000003</v>
      </c>
      <c r="P7" s="24">
        <v>0.15</v>
      </c>
      <c r="Q7" s="24">
        <v>91.85</v>
      </c>
      <c r="R7" s="24">
        <v>3630</v>
      </c>
      <c r="S7" s="24">
        <v>32684</v>
      </c>
      <c r="T7" s="24">
        <v>238.98</v>
      </c>
      <c r="U7" s="24">
        <v>136.76</v>
      </c>
      <c r="V7" s="24">
        <v>49</v>
      </c>
      <c r="W7" s="24">
        <v>7.0000000000000007E-2</v>
      </c>
      <c r="X7" s="24">
        <v>700</v>
      </c>
      <c r="Y7" s="24">
        <v>99.91</v>
      </c>
      <c r="Z7" s="24">
        <v>98.58</v>
      </c>
      <c r="AA7" s="24">
        <v>98.87</v>
      </c>
      <c r="AB7" s="24">
        <v>98.89</v>
      </c>
      <c r="AC7" s="24">
        <v>98.36</v>
      </c>
      <c r="AD7" s="24">
        <v>100.42</v>
      </c>
      <c r="AE7" s="24">
        <v>98.03</v>
      </c>
      <c r="AF7" s="24">
        <v>105.46</v>
      </c>
      <c r="AG7" s="24">
        <v>109.38</v>
      </c>
      <c r="AH7" s="24">
        <v>108.97</v>
      </c>
      <c r="AI7" s="24">
        <v>108.79</v>
      </c>
      <c r="AJ7" s="24">
        <v>0</v>
      </c>
      <c r="AK7" s="24">
        <v>0</v>
      </c>
      <c r="AL7" s="24">
        <v>0</v>
      </c>
      <c r="AM7" s="24">
        <v>0</v>
      </c>
      <c r="AN7" s="24">
        <v>0</v>
      </c>
      <c r="AO7" s="24">
        <v>762.05</v>
      </c>
      <c r="AP7" s="24">
        <v>755.68</v>
      </c>
      <c r="AQ7" s="24">
        <v>806.39</v>
      </c>
      <c r="AR7" s="24">
        <v>641.13</v>
      </c>
      <c r="AS7" s="24">
        <v>547.89</v>
      </c>
      <c r="AT7" s="24">
        <v>541.72</v>
      </c>
      <c r="AU7" s="24">
        <v>32.26</v>
      </c>
      <c r="AV7" s="24">
        <v>29.05</v>
      </c>
      <c r="AW7" s="24">
        <v>33.54</v>
      </c>
      <c r="AX7" s="24">
        <v>33.22</v>
      </c>
      <c r="AY7" s="24">
        <v>33.130000000000003</v>
      </c>
      <c r="AZ7" s="24">
        <v>92.61</v>
      </c>
      <c r="BA7" s="24">
        <v>91.41</v>
      </c>
      <c r="BB7" s="24">
        <v>96.26</v>
      </c>
      <c r="BC7" s="24">
        <v>90.92</v>
      </c>
      <c r="BD7" s="24">
        <v>76</v>
      </c>
      <c r="BE7" s="24">
        <v>77.16</v>
      </c>
      <c r="BF7" s="24">
        <v>4653.22</v>
      </c>
      <c r="BG7" s="24">
        <v>4421.6099999999997</v>
      </c>
      <c r="BH7" s="24">
        <v>4143.38</v>
      </c>
      <c r="BI7" s="24">
        <v>4075.08</v>
      </c>
      <c r="BJ7" s="24">
        <v>3393.61</v>
      </c>
      <c r="BK7" s="24">
        <v>1640.16</v>
      </c>
      <c r="BL7" s="24">
        <v>1521.05</v>
      </c>
      <c r="BM7" s="24">
        <v>1490.65</v>
      </c>
      <c r="BN7" s="24">
        <v>1312.67</v>
      </c>
      <c r="BO7" s="24">
        <v>1260.97</v>
      </c>
      <c r="BP7" s="24">
        <v>1269.43</v>
      </c>
      <c r="BQ7" s="24">
        <v>68.58</v>
      </c>
      <c r="BR7" s="24">
        <v>57.21</v>
      </c>
      <c r="BS7" s="24">
        <v>53.59</v>
      </c>
      <c r="BT7" s="24">
        <v>51.68</v>
      </c>
      <c r="BU7" s="24">
        <v>52.33</v>
      </c>
      <c r="BV7" s="24">
        <v>38.270000000000003</v>
      </c>
      <c r="BW7" s="24">
        <v>37.520000000000003</v>
      </c>
      <c r="BX7" s="24">
        <v>34.96</v>
      </c>
      <c r="BY7" s="24">
        <v>34.44</v>
      </c>
      <c r="BZ7" s="24">
        <v>32.020000000000003</v>
      </c>
      <c r="CA7" s="24">
        <v>32.200000000000003</v>
      </c>
      <c r="CB7" s="24">
        <v>248.31</v>
      </c>
      <c r="CC7" s="24">
        <v>297.77999999999997</v>
      </c>
      <c r="CD7" s="24">
        <v>314.76</v>
      </c>
      <c r="CE7" s="24">
        <v>328.84</v>
      </c>
      <c r="CF7" s="24">
        <v>325.82</v>
      </c>
      <c r="CG7" s="24">
        <v>486.77</v>
      </c>
      <c r="CH7" s="24">
        <v>502.1</v>
      </c>
      <c r="CI7" s="24">
        <v>539.07000000000005</v>
      </c>
      <c r="CJ7" s="24">
        <v>541.80999999999995</v>
      </c>
      <c r="CK7" s="24">
        <v>592.49</v>
      </c>
      <c r="CL7" s="24">
        <v>588.46</v>
      </c>
      <c r="CM7" s="24">
        <v>23.53</v>
      </c>
      <c r="CN7" s="24">
        <v>32.35</v>
      </c>
      <c r="CO7" s="24">
        <v>32.35</v>
      </c>
      <c r="CP7" s="24">
        <v>35.29</v>
      </c>
      <c r="CQ7" s="24">
        <v>35.29</v>
      </c>
      <c r="CR7" s="24">
        <v>34.700000000000003</v>
      </c>
      <c r="CS7" s="24">
        <v>46.83</v>
      </c>
      <c r="CT7" s="24">
        <v>33.74</v>
      </c>
      <c r="CU7" s="24">
        <v>32.979999999999997</v>
      </c>
      <c r="CV7" s="24">
        <v>34.04</v>
      </c>
      <c r="CW7" s="24">
        <v>34.07</v>
      </c>
      <c r="CX7" s="24">
        <v>86.21</v>
      </c>
      <c r="CY7" s="24">
        <v>86.21</v>
      </c>
      <c r="CZ7" s="24">
        <v>85.19</v>
      </c>
      <c r="DA7" s="24">
        <v>85.71</v>
      </c>
      <c r="DB7" s="24">
        <v>85.71</v>
      </c>
      <c r="DC7" s="24">
        <v>90.04</v>
      </c>
      <c r="DD7" s="24">
        <v>90.58</v>
      </c>
      <c r="DE7" s="24">
        <v>90.11</v>
      </c>
      <c r="DF7" s="24">
        <v>89.95</v>
      </c>
      <c r="DG7" s="24">
        <v>90.07</v>
      </c>
      <c r="DH7" s="24">
        <v>89.95</v>
      </c>
      <c r="DI7" s="24">
        <v>32.119999999999997</v>
      </c>
      <c r="DJ7" s="24">
        <v>34.799999999999997</v>
      </c>
      <c r="DK7" s="24">
        <v>37.229999999999997</v>
      </c>
      <c r="DL7" s="24">
        <v>39.93</v>
      </c>
      <c r="DM7" s="24">
        <v>42.58</v>
      </c>
      <c r="DN7" s="24">
        <v>29.28</v>
      </c>
      <c r="DO7" s="24">
        <v>32.380000000000003</v>
      </c>
      <c r="DP7" s="24">
        <v>35.24</v>
      </c>
      <c r="DQ7" s="24">
        <v>36.090000000000003</v>
      </c>
      <c r="DR7" s="24">
        <v>36.51</v>
      </c>
      <c r="DS7" s="24">
        <v>36.31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v>
      </c>
      <c r="EK7" s="24">
        <v>0</v>
      </c>
      <c r="EL7" s="24">
        <v>0</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大坪　賢心</cp:lastModifiedBy>
  <cp:lastPrinted>2026-02-20T10:57:30Z</cp:lastPrinted>
  <dcterms:modified xsi:type="dcterms:W3CDTF">2026-02-20T10:57:38Z</dcterms:modified>
</cp:coreProperties>
</file>