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Y:\020@《下水道経営係》\財務\財政状況公表\経営比較分析表\R06\02_報告\04_3回目報告\"/>
    </mc:Choice>
  </mc:AlternateContent>
  <xr:revisionPtr revIDLastSave="0" documentId="13_ncr:1_{3376D3FF-C524-4DA3-91B8-511DF3C48AA7}" xr6:coauthVersionLast="47" xr6:coauthVersionMax="47" xr10:uidLastSave="{00000000-0000-0000-0000-000000000000}"/>
  <workbookProtection workbookAlgorithmName="SHA-512" workbookHashValue="zwAD0/Mtd663rMU3XtFr6Y59d5TARBNhrNHOylQKT4vbz70Wur1gZRhVK8TFAVfyJTuko8xIIsMfDZIwBc5RQw==" workbookSaltValue="tgYMVXeUjfIcnCoLctIYWg==" workbookSpinCount="100000" lockStructure="1"/>
  <bookViews>
    <workbookView xWindow="14400" yWindow="0" windowWidth="14400" windowHeight="1560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J85" i="4"/>
  <c r="I85" i="4"/>
  <c r="G85" i="4"/>
  <c r="E85" i="4"/>
  <c r="AT10" i="4"/>
  <c r="I10" i="4"/>
  <c r="AL8" i="4"/>
  <c r="P8" i="4"/>
  <c r="I8" i="4"/>
</calcChain>
</file>

<file path=xl/sharedStrings.xml><?xml version="1.0" encoding="utf-8"?>
<sst xmlns="http://schemas.openxmlformats.org/spreadsheetml/2006/main" count="253" uniqueCount="116">
  <si>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</si>
  <si>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</si>
  <si>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</si>
  <si>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</si>
  <si>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</si>
  <si>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</si>
  <si>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</si>
  <si>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</si>
  <si>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</si>
  <si>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</si>
  <si>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</si>
  <si>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</si>
  <si>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</si>
  <si>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</si>
  <si>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</si>
  <si>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</si>
  <si>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</si>
  <si>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</si>
  <si>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</si>
  <si>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</si>
  <si>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</si>
  <si>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</si>
  <si>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</si>
  <si>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</si>
  <si>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</si>
  <si>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</si>
  <si>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</si>
  <si>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</si>
  <si>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</si>
  <si>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</si>
  <si>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</si>
  <si>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</si>
  <si>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</si>
  <si>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</si>
  <si>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</si>
  <si>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</si>
  <si>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</si>
  <si>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</si>
  <si>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</si>
  <si>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</si>
  <si>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</si>
  <si>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</si>
  <si>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</si>
  <si>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</si>
  <si>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</si>
  <si>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</si>
  <si>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</si>
  <si>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</si>
  <si>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</si>
  <si>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</si>
  <si>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</si>
  <si>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</si>
  <si>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</si>
  <si>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</si>
  <si>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</si>
  <si>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</si>
  <si>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</si>
  <si>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</si>
  <si>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</si>
  <si>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</si>
  <si>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</si>
  <si>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</si>
  <si>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</si>
  <si>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</si>
  <si>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</si>
  <si>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</si>
  <si>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</si>
  <si>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</si>
  <si>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</si>
  <si>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</si>
  <si>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</si>
  <si>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</si>
  <si>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</si>
  <si>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</si>
  <si>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</si>
  <si>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</si>
  <si>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</si>
  <si>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</si>
  <si>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</si>
  <si>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</si>
  <si>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</si>
  <si>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</si>
  <si>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</si>
  <si>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</si>
  <si>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</si>
  <si>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</si>
  <si>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</si>
  <si>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</si>
  <si>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</si>
  <si>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</si>
  <si>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</si>
  <si>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</si>
  <si>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</si>
  <si>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</si>
  <si>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</si>
  <si>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</si>
  <si>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岩手県　紫波町</t>
  </si>
  <si>
    <t>法適用</t>
  </si>
  <si>
    <t>下水道事業</t>
  </si>
  <si>
    <t>特定地域生活排水処理</t>
  </si>
  <si>
    <t>K2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</si>
  <si>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</si>
  <si>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</si>
  <si>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</si>
  <si>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</si>
  <si>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</si>
  <si>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</si>
  <si>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</si>
  <si>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</si>
  <si>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</si>
  <si>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</si>
  <si>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</si>
  <si>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</si>
  <si>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管理型浄化槽の供用開始は平成18年。
　平成18年度以降に整備しているため、浄化槽本体の更新時期は到来していません。
　しかし、付帯設備の老朽化が進んでおり、国庫補助金を活用しながら部分的な設備更新を実施しています。</t>
    <rPh sb="1" eb="4">
      <t>カンリガタ</t>
    </rPh>
    <rPh sb="4" eb="7">
      <t>ジョウカソウ</t>
    </rPh>
    <rPh sb="8" eb="10">
      <t>キョウヨウ</t>
    </rPh>
    <rPh sb="10" eb="12">
      <t>カイシ</t>
    </rPh>
    <rPh sb="13" eb="15">
      <t>ヘイセイ</t>
    </rPh>
    <rPh sb="17" eb="18">
      <t>ネン</t>
    </rPh>
    <rPh sb="21" eb="23">
      <t>ヘイセイ</t>
    </rPh>
    <rPh sb="25" eb="27">
      <t>ネンド</t>
    </rPh>
    <rPh sb="27" eb="29">
      <t>イコウ</t>
    </rPh>
    <rPh sb="30" eb="32">
      <t>セイビ</t>
    </rPh>
    <rPh sb="39" eb="42">
      <t>ジョウカソウ</t>
    </rPh>
    <rPh sb="42" eb="44">
      <t>ホンタイ</t>
    </rPh>
    <rPh sb="45" eb="47">
      <t>コウシン</t>
    </rPh>
    <rPh sb="47" eb="49">
      <t>ジキ</t>
    </rPh>
    <rPh sb="50" eb="52">
      <t>トウライ</t>
    </rPh>
    <rPh sb="65" eb="69">
      <t>フタイセツビ</t>
    </rPh>
    <rPh sb="70" eb="73">
      <t>ロウキュウカ</t>
    </rPh>
    <rPh sb="74" eb="75">
      <t>スス</t>
    </rPh>
    <rPh sb="80" eb="82">
      <t>コッコ</t>
    </rPh>
    <rPh sb="82" eb="85">
      <t>ホジョキン</t>
    </rPh>
    <rPh sb="86" eb="88">
      <t>カツヨウ</t>
    </rPh>
    <rPh sb="92" eb="94">
      <t>ブブン</t>
    </rPh>
    <rPh sb="94" eb="95">
      <t>テキ</t>
    </rPh>
    <rPh sb="96" eb="98">
      <t>セツビ</t>
    </rPh>
    <rPh sb="98" eb="100">
      <t>コウシン</t>
    </rPh>
    <rPh sb="101" eb="103">
      <t>ジッシ</t>
    </rPh>
    <phoneticPr fontId="4"/>
  </si>
  <si>
    <t>　設置基数が増加しているため、使用料収入が増えています。
　しかし、個別処理であるために経営のスケールメリットはなく、維持管理費は割高です。
　設置基数の増加と比例して維持管理費も増加することから、設置すればするほど経営は悪化する状況です。
　施設整備にかかる投資額が少ないため収益的支出に占める資本費の割合は低く抑えられています。
　現状、維持管理費を使用料収入で賄えていない状況にありますが、使用料単価は当町の他事業(集合処理)と比較すると高くなっています。
　維持管理費分を賄えるような使用料改定がなければ、経費回収率が悪化し続け、経営改善は難しい状況にあります。</t>
    <rPh sb="122" eb="124">
      <t>シセツ</t>
    </rPh>
    <rPh sb="124" eb="126">
      <t>セイビ</t>
    </rPh>
    <rPh sb="168" eb="170">
      <t>ゲンジョウ</t>
    </rPh>
    <rPh sb="180" eb="182">
      <t>シュウニュウ</t>
    </rPh>
    <rPh sb="233" eb="238">
      <t>イジカンリヒ</t>
    </rPh>
    <rPh sb="238" eb="239">
      <t>ブン</t>
    </rPh>
    <rPh sb="240" eb="241">
      <t>マカナ</t>
    </rPh>
    <rPh sb="246" eb="249">
      <t>シヨウリョウ</t>
    </rPh>
    <rPh sb="249" eb="251">
      <t>カイテイ</t>
    </rPh>
    <rPh sb="257" eb="259">
      <t>ケイヒ</t>
    </rPh>
    <rPh sb="259" eb="261">
      <t>カイシュウ</t>
    </rPh>
    <rPh sb="261" eb="262">
      <t>リツ</t>
    </rPh>
    <rPh sb="263" eb="265">
      <t>アッカ</t>
    </rPh>
    <rPh sb="266" eb="267">
      <t>ツヅ</t>
    </rPh>
    <phoneticPr fontId="4"/>
  </si>
  <si>
    <t xml:space="preserve">　広大な面積に対して対象者が分散しています 。現在は設置基数が増加しており、それに伴い使用料収入も増えていますが、個別処理方式のため、人口減少や利用者の動向が直接的に1基ごとの採算性に影響を与える構造にあります 。
　管理型浄化槽の供用開始は平成18年であり、本体の更新時期はまだ到来していません。しかし、付帯設備の老朽化は進んでおり、現在は国庫補助金を活用して部分的な更新を実施しています 。
　現状においても、限られたリソースを効率的に運用することで対応していますが、外部委託など民間との連携を密にして、適切な管理体制を確保していきます。
　近年の物価高騰により、維持管理費が増加しています 。物価高による経費増を吸収するため、維持管理費分等を賄えるような使用料単価の改定を検討していきます。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</si>
</sst>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597-4D2A-8494-AD76A1D791D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6597-4D2A-8494-AD76A1D791D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50.24</c:v>
                </c:pt>
                <c:pt idx="1">
                  <c:v>49.53</c:v>
                </c:pt>
                <c:pt idx="2">
                  <c:v>48.2</c:v>
                </c:pt>
                <c:pt idx="3">
                  <c:v>48.05</c:v>
                </c:pt>
                <c:pt idx="4">
                  <c:v>48.82</c:v>
                </c:pt>
              </c:numCache>
            </c:numRef>
          </c:val>
          <c:extLst>
            <c:ext xmlns:c16="http://schemas.microsoft.com/office/drawing/2014/chart" uri="{C3380CC4-5D6E-409C-BE32-E72D297353CC}">
              <c16:uniqueId val="{00000000-5CEF-463D-907D-68F695E249A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56.45</c:v>
                </c:pt>
                <c:pt idx="1">
                  <c:v>56.52</c:v>
                </c:pt>
                <c:pt idx="2">
                  <c:v>88.45</c:v>
                </c:pt>
                <c:pt idx="3">
                  <c:v>54.08</c:v>
                </c:pt>
                <c:pt idx="4">
                  <c:v>52.59</c:v>
                </c:pt>
              </c:numCache>
            </c:numRef>
          </c:val>
          <c:smooth val="0"/>
          <c:extLst>
            <c:ext xmlns:c16="http://schemas.microsoft.com/office/drawing/2014/chart" uri="{C3380CC4-5D6E-409C-BE32-E72D297353CC}">
              <c16:uniqueId val="{00000001-5CEF-463D-907D-68F695E249A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94F1-452E-8EA5-5852FF9FBE1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54.99</c:v>
                </c:pt>
                <c:pt idx="1">
                  <c:v>88.43</c:v>
                </c:pt>
                <c:pt idx="2">
                  <c:v>90.34</c:v>
                </c:pt>
                <c:pt idx="3">
                  <c:v>90.57</c:v>
                </c:pt>
                <c:pt idx="4">
                  <c:v>87.02</c:v>
                </c:pt>
              </c:numCache>
            </c:numRef>
          </c:val>
          <c:smooth val="0"/>
          <c:extLst>
            <c:ext xmlns:c16="http://schemas.microsoft.com/office/drawing/2014/chart" uri="{C3380CC4-5D6E-409C-BE32-E72D297353CC}">
              <c16:uniqueId val="{00000001-94F1-452E-8EA5-5852FF9FBE1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100</c:v>
                </c:pt>
                <c:pt idx="1">
                  <c:v>100</c:v>
                </c:pt>
                <c:pt idx="2">
                  <c:v>99.94</c:v>
                </c:pt>
                <c:pt idx="3">
                  <c:v>99.91</c:v>
                </c:pt>
                <c:pt idx="4">
                  <c:v>99.91</c:v>
                </c:pt>
              </c:numCache>
            </c:numRef>
          </c:val>
          <c:extLst>
            <c:ext xmlns:c16="http://schemas.microsoft.com/office/drawing/2014/chart" uri="{C3380CC4-5D6E-409C-BE32-E72D297353CC}">
              <c16:uniqueId val="{00000000-F22F-4588-A2D7-DDF10A5FFD7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95.33</c:v>
                </c:pt>
                <c:pt idx="1">
                  <c:v>100.41</c:v>
                </c:pt>
                <c:pt idx="2">
                  <c:v>100.17</c:v>
                </c:pt>
                <c:pt idx="3">
                  <c:v>96.95</c:v>
                </c:pt>
                <c:pt idx="4">
                  <c:v>99.24</c:v>
                </c:pt>
              </c:numCache>
            </c:numRef>
          </c:val>
          <c:smooth val="0"/>
          <c:extLst>
            <c:ext xmlns:c16="http://schemas.microsoft.com/office/drawing/2014/chart" uri="{C3380CC4-5D6E-409C-BE32-E72D297353CC}">
              <c16:uniqueId val="{00000001-F22F-4588-A2D7-DDF10A5FFD7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27.71</c:v>
                </c:pt>
                <c:pt idx="1">
                  <c:v>30.14</c:v>
                </c:pt>
                <c:pt idx="2">
                  <c:v>32.770000000000003</c:v>
                </c:pt>
                <c:pt idx="3">
                  <c:v>35.130000000000003</c:v>
                </c:pt>
                <c:pt idx="4">
                  <c:v>37.380000000000003</c:v>
                </c:pt>
              </c:numCache>
            </c:numRef>
          </c:val>
          <c:extLst>
            <c:ext xmlns:c16="http://schemas.microsoft.com/office/drawing/2014/chart" uri="{C3380CC4-5D6E-409C-BE32-E72D297353CC}">
              <c16:uniqueId val="{00000000-8FFD-43C3-AF77-7370CB569B2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15.4</c:v>
                </c:pt>
                <c:pt idx="1">
                  <c:v>21.02</c:v>
                </c:pt>
                <c:pt idx="2">
                  <c:v>24.31</c:v>
                </c:pt>
                <c:pt idx="3">
                  <c:v>26.92</c:v>
                </c:pt>
                <c:pt idx="4">
                  <c:v>27.57</c:v>
                </c:pt>
              </c:numCache>
            </c:numRef>
          </c:val>
          <c:smooth val="0"/>
          <c:extLst>
            <c:ext xmlns:c16="http://schemas.microsoft.com/office/drawing/2014/chart" uri="{C3380CC4-5D6E-409C-BE32-E72D297353CC}">
              <c16:uniqueId val="{00000001-8FFD-43C3-AF77-7370CB569B2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24A-4EE8-A303-9A65E096447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924A-4EE8-A303-9A65E096447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120.12</c:v>
                </c:pt>
                <c:pt idx="1">
                  <c:v>117.45</c:v>
                </c:pt>
                <c:pt idx="2">
                  <c:v>115.88</c:v>
                </c:pt>
                <c:pt idx="3">
                  <c:v>114.67</c:v>
                </c:pt>
                <c:pt idx="4">
                  <c:v>112.89</c:v>
                </c:pt>
              </c:numCache>
            </c:numRef>
          </c:val>
          <c:extLst>
            <c:ext xmlns:c16="http://schemas.microsoft.com/office/drawing/2014/chart" uri="{C3380CC4-5D6E-409C-BE32-E72D297353CC}">
              <c16:uniqueId val="{00000000-67F2-49BC-AEBA-80BB8B62CD2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162.82</c:v>
                </c:pt>
                <c:pt idx="1">
                  <c:v>83.92</c:v>
                </c:pt>
                <c:pt idx="2">
                  <c:v>89.31</c:v>
                </c:pt>
                <c:pt idx="3">
                  <c:v>91.33</c:v>
                </c:pt>
                <c:pt idx="4">
                  <c:v>89.91</c:v>
                </c:pt>
              </c:numCache>
            </c:numRef>
          </c:val>
          <c:smooth val="0"/>
          <c:extLst>
            <c:ext xmlns:c16="http://schemas.microsoft.com/office/drawing/2014/chart" uri="{C3380CC4-5D6E-409C-BE32-E72D297353CC}">
              <c16:uniqueId val="{00000001-67F2-49BC-AEBA-80BB8B62CD2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326.5</c:v>
                </c:pt>
                <c:pt idx="1">
                  <c:v>301.37</c:v>
                </c:pt>
                <c:pt idx="2">
                  <c:v>356.73</c:v>
                </c:pt>
                <c:pt idx="3">
                  <c:v>379.51</c:v>
                </c:pt>
                <c:pt idx="4">
                  <c:v>355.04</c:v>
                </c:pt>
              </c:numCache>
            </c:numRef>
          </c:val>
          <c:extLst>
            <c:ext xmlns:c16="http://schemas.microsoft.com/office/drawing/2014/chart" uri="{C3380CC4-5D6E-409C-BE32-E72D297353CC}">
              <c16:uniqueId val="{00000000-599E-4A1A-B375-4D60705CDE4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125.61</c:v>
                </c:pt>
                <c:pt idx="1">
                  <c:v>122.71</c:v>
                </c:pt>
                <c:pt idx="2">
                  <c:v>138.19999999999999</c:v>
                </c:pt>
                <c:pt idx="3">
                  <c:v>126.97</c:v>
                </c:pt>
                <c:pt idx="4">
                  <c:v>103.61</c:v>
                </c:pt>
              </c:numCache>
            </c:numRef>
          </c:val>
          <c:smooth val="0"/>
          <c:extLst>
            <c:ext xmlns:c16="http://schemas.microsoft.com/office/drawing/2014/chart" uri="{C3380CC4-5D6E-409C-BE32-E72D297353CC}">
              <c16:uniqueId val="{00000001-599E-4A1A-B375-4D60705CDE4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856.13</c:v>
                </c:pt>
                <c:pt idx="1">
                  <c:v>834.59</c:v>
                </c:pt>
                <c:pt idx="2">
                  <c:v>808.9</c:v>
                </c:pt>
                <c:pt idx="3">
                  <c:v>793.11</c:v>
                </c:pt>
                <c:pt idx="4">
                  <c:v>771.76</c:v>
                </c:pt>
              </c:numCache>
            </c:numRef>
          </c:val>
          <c:extLst>
            <c:ext xmlns:c16="http://schemas.microsoft.com/office/drawing/2014/chart" uri="{C3380CC4-5D6E-409C-BE32-E72D297353CC}">
              <c16:uniqueId val="{00000000-8B23-4D75-9434-1A98B119A75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398.42</c:v>
                </c:pt>
                <c:pt idx="1">
                  <c:v>294.08999999999997</c:v>
                </c:pt>
                <c:pt idx="2">
                  <c:v>294.08999999999997</c:v>
                </c:pt>
                <c:pt idx="3">
                  <c:v>338.47</c:v>
                </c:pt>
                <c:pt idx="4">
                  <c:v>368.83</c:v>
                </c:pt>
              </c:numCache>
            </c:numRef>
          </c:val>
          <c:smooth val="0"/>
          <c:extLst>
            <c:ext xmlns:c16="http://schemas.microsoft.com/office/drawing/2014/chart" uri="{C3380CC4-5D6E-409C-BE32-E72D297353CC}">
              <c16:uniqueId val="{00000001-8B23-4D75-9434-1A98B119A75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97</c:v>
                </c:pt>
                <c:pt idx="1">
                  <c:v>97.62</c:v>
                </c:pt>
                <c:pt idx="2">
                  <c:v>88.49</c:v>
                </c:pt>
                <c:pt idx="3">
                  <c:v>88.17</c:v>
                </c:pt>
                <c:pt idx="4">
                  <c:v>88.6</c:v>
                </c:pt>
              </c:numCache>
            </c:numRef>
          </c:val>
          <c:extLst>
            <c:ext xmlns:c16="http://schemas.microsoft.com/office/drawing/2014/chart" uri="{C3380CC4-5D6E-409C-BE32-E72D297353CC}">
              <c16:uniqueId val="{00000000-7DC2-463E-8801-DC8B138511B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50.7</c:v>
                </c:pt>
                <c:pt idx="1">
                  <c:v>60</c:v>
                </c:pt>
                <c:pt idx="2">
                  <c:v>59.01</c:v>
                </c:pt>
                <c:pt idx="3">
                  <c:v>56.06</c:v>
                </c:pt>
                <c:pt idx="4">
                  <c:v>53.25</c:v>
                </c:pt>
              </c:numCache>
            </c:numRef>
          </c:val>
          <c:smooth val="0"/>
          <c:extLst>
            <c:ext xmlns:c16="http://schemas.microsoft.com/office/drawing/2014/chart" uri="{C3380CC4-5D6E-409C-BE32-E72D297353CC}">
              <c16:uniqueId val="{00000001-7DC2-463E-8801-DC8B138511B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175.03</c:v>
                </c:pt>
                <c:pt idx="1">
                  <c:v>177.63</c:v>
                </c:pt>
                <c:pt idx="2">
                  <c:v>201.76</c:v>
                </c:pt>
                <c:pt idx="3">
                  <c:v>201.65</c:v>
                </c:pt>
                <c:pt idx="4">
                  <c:v>201.12</c:v>
                </c:pt>
              </c:numCache>
            </c:numRef>
          </c:val>
          <c:extLst>
            <c:ext xmlns:c16="http://schemas.microsoft.com/office/drawing/2014/chart" uri="{C3380CC4-5D6E-409C-BE32-E72D297353CC}">
              <c16:uniqueId val="{00000000-1F6C-4743-8CE6-94921D6FC75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289.81</c:v>
                </c:pt>
                <c:pt idx="1">
                  <c:v>282.70999999999998</c:v>
                </c:pt>
                <c:pt idx="2">
                  <c:v>291.82</c:v>
                </c:pt>
                <c:pt idx="3">
                  <c:v>304.36</c:v>
                </c:pt>
                <c:pt idx="4">
                  <c:v>325.45</c:v>
                </c:pt>
              </c:numCache>
            </c:numRef>
          </c:val>
          <c:smooth val="0"/>
          <c:extLst>
            <c:ext xmlns:c16="http://schemas.microsoft.com/office/drawing/2014/chart" uri="{C3380CC4-5D6E-409C-BE32-E72D297353CC}">
              <c16:uniqueId val="{00000001-1F6C-4743-8CE6-94921D6FC75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【54.37】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【329.31】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【51.14】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【26.38】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S1" zoomScale="85" zoomScaleNormal="85"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岩手県　紫波町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特定地域生活排水処理</v>
      </c>
      <c r="Q8" s="34"/>
      <c r="R8" s="34"/>
      <c r="S8" s="34"/>
      <c r="T8" s="34"/>
      <c r="U8" s="34"/>
      <c r="V8" s="34"/>
      <c r="W8" s="34" t="str">
        <f>データ!L6</f>
        <v>K2</v>
      </c>
      <c r="X8" s="34"/>
      <c r="Y8" s="34"/>
      <c r="Z8" s="34"/>
      <c r="AA8" s="34"/>
      <c r="AB8" s="34"/>
      <c r="AC8" s="34"/>
      <c r="AD8" s="35" t="str">
        <f>データ!$M$6</f>
        <v>非設置</v>
      </c>
      <c r="AE8" s="35"/>
      <c r="AF8" s="35"/>
      <c r="AG8" s="35"/>
      <c r="AH8" s="35"/>
      <c r="AI8" s="35"/>
      <c r="AJ8" s="35"/>
      <c r="AK8" s="3"/>
      <c r="AL8" s="36">
        <f>データ!S6</f>
        <v>32684</v>
      </c>
      <c r="AM8" s="36"/>
      <c r="AN8" s="36"/>
      <c r="AO8" s="36"/>
      <c r="AP8" s="36"/>
      <c r="AQ8" s="36"/>
      <c r="AR8" s="36"/>
      <c r="AS8" s="36"/>
      <c r="AT8" s="37">
        <f>データ!T6</f>
        <v>238.98</v>
      </c>
      <c r="AU8" s="37"/>
      <c r="AV8" s="37"/>
      <c r="AW8" s="37"/>
      <c r="AX8" s="37"/>
      <c r="AY8" s="37"/>
      <c r="AZ8" s="37"/>
      <c r="BA8" s="37"/>
      <c r="BB8" s="37">
        <f>データ!U6</f>
        <v>136.76</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51.15</v>
      </c>
      <c r="J10" s="37"/>
      <c r="K10" s="37"/>
      <c r="L10" s="37"/>
      <c r="M10" s="37"/>
      <c r="N10" s="37"/>
      <c r="O10" s="37"/>
      <c r="P10" s="37">
        <f>データ!P6</f>
        <v>6.94</v>
      </c>
      <c r="Q10" s="37"/>
      <c r="R10" s="37"/>
      <c r="S10" s="37"/>
      <c r="T10" s="37"/>
      <c r="U10" s="37"/>
      <c r="V10" s="37"/>
      <c r="W10" s="37">
        <f>データ!Q6</f>
        <v>100</v>
      </c>
      <c r="X10" s="37"/>
      <c r="Y10" s="37"/>
      <c r="Z10" s="37"/>
      <c r="AA10" s="37"/>
      <c r="AB10" s="37"/>
      <c r="AC10" s="37"/>
      <c r="AD10" s="36">
        <f>データ!R6</f>
        <v>3952</v>
      </c>
      <c r="AE10" s="36"/>
      <c r="AF10" s="36"/>
      <c r="AG10" s="36"/>
      <c r="AH10" s="36"/>
      <c r="AI10" s="36"/>
      <c r="AJ10" s="36"/>
      <c r="AK10" s="2"/>
      <c r="AL10" s="36">
        <f>データ!V6</f>
        <v>2255</v>
      </c>
      <c r="AM10" s="36"/>
      <c r="AN10" s="36"/>
      <c r="AO10" s="36"/>
      <c r="AP10" s="36"/>
      <c r="AQ10" s="36"/>
      <c r="AR10" s="36"/>
      <c r="AS10" s="36"/>
      <c r="AT10" s="37">
        <f>データ!W6</f>
        <v>230.18</v>
      </c>
      <c r="AU10" s="37"/>
      <c r="AV10" s="37"/>
      <c r="AW10" s="37"/>
      <c r="AX10" s="37"/>
      <c r="AY10" s="37"/>
      <c r="AZ10" s="37"/>
      <c r="BA10" s="37"/>
      <c r="BB10" s="37">
        <f>データ!X6</f>
        <v>9.8000000000000007</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113</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115</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【100.06】</v>
      </c>
      <c r="F85" s="12" t="str">
        <f>データ!AT6</f>
        <v>【84.61】</v>
      </c>
      <c r="G85" s="12" t="str">
        <f>データ!BE6</f>
        <v>【106.63】</v>
      </c>
      <c r="H85" s="12" t="str">
        <f>データ!BP6</f>
        <v>【386.06】</v>
      </c>
      <c r="I85" s="12" t="str">
        <f>データ!CA6</f>
        <v>【51.14】</v>
      </c>
      <c r="J85" s="12" t="str">
        <f>データ!CL6</f>
        <v>【329.31】</v>
      </c>
      <c r="K85" s="12" t="str">
        <f>データ!CW6</f>
        <v>【54.37】</v>
      </c>
      <c r="L85" s="12" t="str">
        <f>データ!DH6</f>
        <v>【84.89】</v>
      </c>
      <c r="M85" s="12" t="str">
        <f>データ!DS6</f>
        <v>【26.38】</v>
      </c>
      <c r="N85" s="12" t="str">
        <f>データ!ED6</f>
        <v>【-】</v>
      </c>
      <c r="O85" s="12" t="str">
        <f>データ!EO6</f>
        <v>【-】</v>
      </c>
    </row>
  </sheetData>
  <sheetProtection algorithmName="SHA-512" hashValue="ISecq0PZ2vEyMUDUiH35ngaII23XTLX2Mlz3L67lV7B7HJX6GT0FKo8cksY4859cdLF7JJFXODZRGjYjqfhIKQ==" saltValue="CuLlgDmDcyK33K7bD0DM/g=="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33219</v>
      </c>
      <c r="D6" s="19">
        <f t="shared" si="3"/>
        <v>46</v>
      </c>
      <c r="E6" s="19">
        <f t="shared" si="3"/>
        <v>18</v>
      </c>
      <c r="F6" s="19">
        <f t="shared" si="3"/>
        <v>0</v>
      </c>
      <c r="G6" s="19">
        <f t="shared" si="3"/>
        <v>0</v>
      </c>
      <c r="H6" s="19" t="str">
        <f t="shared" si="3"/>
        <v>岩手県　紫波町</v>
      </c>
      <c r="I6" s="19" t="str">
        <f t="shared" si="3"/>
        <v>法適用</v>
      </c>
      <c r="J6" s="19" t="str">
        <f t="shared" si="3"/>
        <v>下水道事業</v>
      </c>
      <c r="K6" s="19" t="str">
        <f t="shared" si="3"/>
        <v>特定地域生活排水処理</v>
      </c>
      <c r="L6" s="19" t="str">
        <f t="shared" si="3"/>
        <v>K2</v>
      </c>
      <c r="M6" s="19" t="str">
        <f t="shared" si="3"/>
        <v>非設置</v>
      </c>
      <c r="N6" s="20" t="str">
        <f t="shared" si="3"/>
        <v>-</v>
      </c>
      <c r="O6" s="20">
        <f t="shared" si="3"/>
        <v>51.15</v>
      </c>
      <c r="P6" s="20">
        <f t="shared" si="3"/>
        <v>6.94</v>
      </c>
      <c r="Q6" s="20">
        <f t="shared" si="3"/>
        <v>100</v>
      </c>
      <c r="R6" s="20">
        <f t="shared" si="3"/>
        <v>3952</v>
      </c>
      <c r="S6" s="20">
        <f t="shared" si="3"/>
        <v>32684</v>
      </c>
      <c r="T6" s="20">
        <f t="shared" si="3"/>
        <v>238.98</v>
      </c>
      <c r="U6" s="20">
        <f t="shared" si="3"/>
        <v>136.76</v>
      </c>
      <c r="V6" s="20">
        <f t="shared" si="3"/>
        <v>2255</v>
      </c>
      <c r="W6" s="20">
        <f t="shared" si="3"/>
        <v>230.18</v>
      </c>
      <c r="X6" s="20">
        <f t="shared" si="3"/>
        <v>9.8000000000000007</v>
      </c>
      <c r="Y6" s="21">
        <f>IF(Y7="",NA(),Y7)</f>
        <v>100</v>
      </c>
      <c r="Z6" s="21">
        <f t="shared" ref="Z6:AH6" si="4">IF(Z7="",NA(),Z7)</f>
        <v>100</v>
      </c>
      <c r="AA6" s="21">
        <f t="shared" si="4"/>
        <v>99.94</v>
      </c>
      <c r="AB6" s="21">
        <f t="shared" si="4"/>
        <v>99.91</v>
      </c>
      <c r="AC6" s="21">
        <f t="shared" si="4"/>
        <v>99.91</v>
      </c>
      <c r="AD6" s="21">
        <f t="shared" si="4"/>
        <v>95.33</v>
      </c>
      <c r="AE6" s="21">
        <f t="shared" si="4"/>
        <v>100.41</v>
      </c>
      <c r="AF6" s="21">
        <f t="shared" si="4"/>
        <v>100.17</v>
      </c>
      <c r="AG6" s="21">
        <f t="shared" si="4"/>
        <v>96.95</v>
      </c>
      <c r="AH6" s="21">
        <f t="shared" si="4"/>
        <v>99.24</v>
      </c>
      <c r="AI6" s="20" t="str">
        <f>IF(AI7="","",IF(AI7="-","【-】","【"&amp;SUBSTITUTE(TEXT(AI7,"#,##0.00"),"-","△")&amp;"】"))</f>
        <v>【100.06】</v>
      </c>
      <c r="AJ6" s="21">
        <f>IF(AJ7="",NA(),AJ7)</f>
        <v>120.12</v>
      </c>
      <c r="AK6" s="21">
        <f t="shared" ref="AK6:AS6" si="5">IF(AK7="",NA(),AK7)</f>
        <v>117.45</v>
      </c>
      <c r="AL6" s="21">
        <f t="shared" si="5"/>
        <v>115.88</v>
      </c>
      <c r="AM6" s="21">
        <f t="shared" si="5"/>
        <v>114.67</v>
      </c>
      <c r="AN6" s="21">
        <f t="shared" si="5"/>
        <v>112.89</v>
      </c>
      <c r="AO6" s="21">
        <f t="shared" si="5"/>
        <v>162.82</v>
      </c>
      <c r="AP6" s="21">
        <f t="shared" si="5"/>
        <v>83.92</v>
      </c>
      <c r="AQ6" s="21">
        <f t="shared" si="5"/>
        <v>89.31</v>
      </c>
      <c r="AR6" s="21">
        <f t="shared" si="5"/>
        <v>91.33</v>
      </c>
      <c r="AS6" s="21">
        <f t="shared" si="5"/>
        <v>89.91</v>
      </c>
      <c r="AT6" s="20" t="str">
        <f>IF(AT7="","",IF(AT7="-","【-】","【"&amp;SUBSTITUTE(TEXT(AT7,"#,##0.00"),"-","△")&amp;"】"))</f>
        <v>【84.61】</v>
      </c>
      <c r="AU6" s="21">
        <f>IF(AU7="",NA(),AU7)</f>
        <v>326.5</v>
      </c>
      <c r="AV6" s="21">
        <f t="shared" ref="AV6:BD6" si="6">IF(AV7="",NA(),AV7)</f>
        <v>301.37</v>
      </c>
      <c r="AW6" s="21">
        <f t="shared" si="6"/>
        <v>356.73</v>
      </c>
      <c r="AX6" s="21">
        <f t="shared" si="6"/>
        <v>379.51</v>
      </c>
      <c r="AY6" s="21">
        <f t="shared" si="6"/>
        <v>355.04</v>
      </c>
      <c r="AZ6" s="21">
        <f t="shared" si="6"/>
        <v>125.61</v>
      </c>
      <c r="BA6" s="21">
        <f t="shared" si="6"/>
        <v>122.71</v>
      </c>
      <c r="BB6" s="21">
        <f t="shared" si="6"/>
        <v>138.19999999999999</v>
      </c>
      <c r="BC6" s="21">
        <f t="shared" si="6"/>
        <v>126.97</v>
      </c>
      <c r="BD6" s="21">
        <f t="shared" si="6"/>
        <v>103.61</v>
      </c>
      <c r="BE6" s="20" t="str">
        <f>IF(BE7="","",IF(BE7="-","【-】","【"&amp;SUBSTITUTE(TEXT(BE7,"#,##0.00"),"-","△")&amp;"】"))</f>
        <v>【106.63】</v>
      </c>
      <c r="BF6" s="21">
        <f>IF(BF7="",NA(),BF7)</f>
        <v>856.13</v>
      </c>
      <c r="BG6" s="21">
        <f t="shared" ref="BG6:BO6" si="7">IF(BG7="",NA(),BG7)</f>
        <v>834.59</v>
      </c>
      <c r="BH6" s="21">
        <f t="shared" si="7"/>
        <v>808.9</v>
      </c>
      <c r="BI6" s="21">
        <f t="shared" si="7"/>
        <v>793.11</v>
      </c>
      <c r="BJ6" s="21">
        <f t="shared" si="7"/>
        <v>771.76</v>
      </c>
      <c r="BK6" s="21">
        <f t="shared" si="7"/>
        <v>398.42</v>
      </c>
      <c r="BL6" s="21">
        <f t="shared" si="7"/>
        <v>294.08999999999997</v>
      </c>
      <c r="BM6" s="21">
        <f t="shared" si="7"/>
        <v>294.08999999999997</v>
      </c>
      <c r="BN6" s="21">
        <f t="shared" si="7"/>
        <v>338.47</v>
      </c>
      <c r="BO6" s="21">
        <f t="shared" si="7"/>
        <v>368.83</v>
      </c>
      <c r="BP6" s="20" t="str">
        <f>IF(BP7="","",IF(BP7="-","【-】","【"&amp;SUBSTITUTE(TEXT(BP7,"#,##0.00"),"-","△")&amp;"】"))</f>
        <v>【386.06】</v>
      </c>
      <c r="BQ6" s="21">
        <f>IF(BQ7="",NA(),BQ7)</f>
        <v>97</v>
      </c>
      <c r="BR6" s="21">
        <f t="shared" ref="BR6:BZ6" si="8">IF(BR7="",NA(),BR7)</f>
        <v>97.62</v>
      </c>
      <c r="BS6" s="21">
        <f t="shared" si="8"/>
        <v>88.49</v>
      </c>
      <c r="BT6" s="21">
        <f t="shared" si="8"/>
        <v>88.17</v>
      </c>
      <c r="BU6" s="21">
        <f t="shared" si="8"/>
        <v>88.6</v>
      </c>
      <c r="BV6" s="21">
        <f t="shared" si="8"/>
        <v>50.7</v>
      </c>
      <c r="BW6" s="21">
        <f t="shared" si="8"/>
        <v>60</v>
      </c>
      <c r="BX6" s="21">
        <f t="shared" si="8"/>
        <v>59.01</v>
      </c>
      <c r="BY6" s="21">
        <f t="shared" si="8"/>
        <v>56.06</v>
      </c>
      <c r="BZ6" s="21">
        <f t="shared" si="8"/>
        <v>53.25</v>
      </c>
      <c r="CA6" s="20" t="str">
        <f>IF(CA7="","",IF(CA7="-","【-】","【"&amp;SUBSTITUTE(TEXT(CA7,"#,##0.00"),"-","△")&amp;"】"))</f>
        <v>【51.14】</v>
      </c>
      <c r="CB6" s="21">
        <f>IF(CB7="",NA(),CB7)</f>
        <v>175.03</v>
      </c>
      <c r="CC6" s="21">
        <f t="shared" ref="CC6:CK6" si="9">IF(CC7="",NA(),CC7)</f>
        <v>177.63</v>
      </c>
      <c r="CD6" s="21">
        <f t="shared" si="9"/>
        <v>201.76</v>
      </c>
      <c r="CE6" s="21">
        <f t="shared" si="9"/>
        <v>201.65</v>
      </c>
      <c r="CF6" s="21">
        <f t="shared" si="9"/>
        <v>201.12</v>
      </c>
      <c r="CG6" s="21">
        <f t="shared" si="9"/>
        <v>289.81</v>
      </c>
      <c r="CH6" s="21">
        <f t="shared" si="9"/>
        <v>282.70999999999998</v>
      </c>
      <c r="CI6" s="21">
        <f t="shared" si="9"/>
        <v>291.82</v>
      </c>
      <c r="CJ6" s="21">
        <f t="shared" si="9"/>
        <v>304.36</v>
      </c>
      <c r="CK6" s="21">
        <f t="shared" si="9"/>
        <v>325.45</v>
      </c>
      <c r="CL6" s="20" t="str">
        <f>IF(CL7="","",IF(CL7="-","【-】","【"&amp;SUBSTITUTE(TEXT(CL7,"#,##0.00"),"-","△")&amp;"】"))</f>
        <v>【329.31】</v>
      </c>
      <c r="CM6" s="21">
        <f>IF(CM7="",NA(),CM7)</f>
        <v>50.24</v>
      </c>
      <c r="CN6" s="21">
        <f t="shared" ref="CN6:CV6" si="10">IF(CN7="",NA(),CN7)</f>
        <v>49.53</v>
      </c>
      <c r="CO6" s="21">
        <f t="shared" si="10"/>
        <v>48.2</v>
      </c>
      <c r="CP6" s="21">
        <f t="shared" si="10"/>
        <v>48.05</v>
      </c>
      <c r="CQ6" s="21">
        <f t="shared" si="10"/>
        <v>48.82</v>
      </c>
      <c r="CR6" s="21">
        <f t="shared" si="10"/>
        <v>56.45</v>
      </c>
      <c r="CS6" s="21">
        <f t="shared" si="10"/>
        <v>56.52</v>
      </c>
      <c r="CT6" s="21">
        <f t="shared" si="10"/>
        <v>88.45</v>
      </c>
      <c r="CU6" s="21">
        <f t="shared" si="10"/>
        <v>54.08</v>
      </c>
      <c r="CV6" s="21">
        <f t="shared" si="10"/>
        <v>52.59</v>
      </c>
      <c r="CW6" s="20" t="str">
        <f>IF(CW7="","",IF(CW7="-","【-】","【"&amp;SUBSTITUTE(TEXT(CW7,"#,##0.00"),"-","△")&amp;"】"))</f>
        <v>【54.37】</v>
      </c>
      <c r="CX6" s="21">
        <f>IF(CX7="",NA(),CX7)</f>
        <v>100</v>
      </c>
      <c r="CY6" s="21">
        <f t="shared" ref="CY6:DG6" si="11">IF(CY7="",NA(),CY7)</f>
        <v>100</v>
      </c>
      <c r="CZ6" s="21">
        <f t="shared" si="11"/>
        <v>100</v>
      </c>
      <c r="DA6" s="21">
        <f t="shared" si="11"/>
        <v>100</v>
      </c>
      <c r="DB6" s="21">
        <f t="shared" si="11"/>
        <v>100</v>
      </c>
      <c r="DC6" s="21">
        <f t="shared" si="11"/>
        <v>54.99</v>
      </c>
      <c r="DD6" s="21">
        <f t="shared" si="11"/>
        <v>88.43</v>
      </c>
      <c r="DE6" s="21">
        <f t="shared" si="11"/>
        <v>90.34</v>
      </c>
      <c r="DF6" s="21">
        <f t="shared" si="11"/>
        <v>90.57</v>
      </c>
      <c r="DG6" s="21">
        <f t="shared" si="11"/>
        <v>87.02</v>
      </c>
      <c r="DH6" s="20" t="str">
        <f>IF(DH7="","",IF(DH7="-","【-】","【"&amp;SUBSTITUTE(TEXT(DH7,"#,##0.00"),"-","△")&amp;"】"))</f>
        <v>【84.89】</v>
      </c>
      <c r="DI6" s="21">
        <f>IF(DI7="",NA(),DI7)</f>
        <v>27.71</v>
      </c>
      <c r="DJ6" s="21">
        <f t="shared" ref="DJ6:DR6" si="12">IF(DJ7="",NA(),DJ7)</f>
        <v>30.14</v>
      </c>
      <c r="DK6" s="21">
        <f t="shared" si="12"/>
        <v>32.770000000000003</v>
      </c>
      <c r="DL6" s="21">
        <f t="shared" si="12"/>
        <v>35.130000000000003</v>
      </c>
      <c r="DM6" s="21">
        <f t="shared" si="12"/>
        <v>37.380000000000003</v>
      </c>
      <c r="DN6" s="21">
        <f t="shared" si="12"/>
        <v>15.4</v>
      </c>
      <c r="DO6" s="21">
        <f t="shared" si="12"/>
        <v>21.02</v>
      </c>
      <c r="DP6" s="21">
        <f t="shared" si="12"/>
        <v>24.31</v>
      </c>
      <c r="DQ6" s="21">
        <f t="shared" si="12"/>
        <v>26.92</v>
      </c>
      <c r="DR6" s="21">
        <f t="shared" si="12"/>
        <v>27.57</v>
      </c>
      <c r="DS6" s="20" t="str">
        <f>IF(DS7="","",IF(DS7="-","【-】","【"&amp;SUBSTITUTE(TEXT(DS7,"#,##0.00"),"-","△")&amp;"】"))</f>
        <v>【26.38】</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15">
      <c r="A7" s="14"/>
      <c r="B7" s="23">
        <v>2024</v>
      </c>
      <c r="C7" s="23">
        <v>33219</v>
      </c>
      <c r="D7" s="23">
        <v>46</v>
      </c>
      <c r="E7" s="23">
        <v>18</v>
      </c>
      <c r="F7" s="23">
        <v>0</v>
      </c>
      <c r="G7" s="23">
        <v>0</v>
      </c>
      <c r="H7" s="23" t="s">
        <v>96</v>
      </c>
      <c r="I7" s="23" t="s">
        <v>97</v>
      </c>
      <c r="J7" s="23" t="s">
        <v>98</v>
      </c>
      <c r="K7" s="23" t="s">
        <v>99</v>
      </c>
      <c r="L7" s="23" t="s">
        <v>100</v>
      </c>
      <c r="M7" s="23" t="s">
        <v>101</v>
      </c>
      <c r="N7" s="24" t="s">
        <v>102</v>
      </c>
      <c r="O7" s="24">
        <v>51.15</v>
      </c>
      <c r="P7" s="24">
        <v>6.94</v>
      </c>
      <c r="Q7" s="24">
        <v>100</v>
      </c>
      <c r="R7" s="24">
        <v>3952</v>
      </c>
      <c r="S7" s="24">
        <v>32684</v>
      </c>
      <c r="T7" s="24">
        <v>238.98</v>
      </c>
      <c r="U7" s="24">
        <v>136.76</v>
      </c>
      <c r="V7" s="24">
        <v>2255</v>
      </c>
      <c r="W7" s="24">
        <v>230.18</v>
      </c>
      <c r="X7" s="24">
        <v>9.8000000000000007</v>
      </c>
      <c r="Y7" s="24">
        <v>100</v>
      </c>
      <c r="Z7" s="24">
        <v>100</v>
      </c>
      <c r="AA7" s="24">
        <v>99.94</v>
      </c>
      <c r="AB7" s="24">
        <v>99.91</v>
      </c>
      <c r="AC7" s="24">
        <v>99.91</v>
      </c>
      <c r="AD7" s="24">
        <v>95.33</v>
      </c>
      <c r="AE7" s="24">
        <v>100.41</v>
      </c>
      <c r="AF7" s="24">
        <v>100.17</v>
      </c>
      <c r="AG7" s="24">
        <v>96.95</v>
      </c>
      <c r="AH7" s="24">
        <v>99.24</v>
      </c>
      <c r="AI7" s="24">
        <v>100.06</v>
      </c>
      <c r="AJ7" s="24">
        <v>120.12</v>
      </c>
      <c r="AK7" s="24">
        <v>117.45</v>
      </c>
      <c r="AL7" s="24">
        <v>115.88</v>
      </c>
      <c r="AM7" s="24">
        <v>114.67</v>
      </c>
      <c r="AN7" s="24">
        <v>112.89</v>
      </c>
      <c r="AO7" s="24">
        <v>162.82</v>
      </c>
      <c r="AP7" s="24">
        <v>83.92</v>
      </c>
      <c r="AQ7" s="24">
        <v>89.31</v>
      </c>
      <c r="AR7" s="24">
        <v>91.33</v>
      </c>
      <c r="AS7" s="24">
        <v>89.91</v>
      </c>
      <c r="AT7" s="24">
        <v>84.61</v>
      </c>
      <c r="AU7" s="24">
        <v>326.5</v>
      </c>
      <c r="AV7" s="24">
        <v>301.37</v>
      </c>
      <c r="AW7" s="24">
        <v>356.73</v>
      </c>
      <c r="AX7" s="24">
        <v>379.51</v>
      </c>
      <c r="AY7" s="24">
        <v>355.04</v>
      </c>
      <c r="AZ7" s="24">
        <v>125.61</v>
      </c>
      <c r="BA7" s="24">
        <v>122.71</v>
      </c>
      <c r="BB7" s="24">
        <v>138.19999999999999</v>
      </c>
      <c r="BC7" s="24">
        <v>126.97</v>
      </c>
      <c r="BD7" s="24">
        <v>103.61</v>
      </c>
      <c r="BE7" s="24">
        <v>106.63</v>
      </c>
      <c r="BF7" s="24">
        <v>856.13</v>
      </c>
      <c r="BG7" s="24">
        <v>834.59</v>
      </c>
      <c r="BH7" s="24">
        <v>808.9</v>
      </c>
      <c r="BI7" s="24">
        <v>793.11</v>
      </c>
      <c r="BJ7" s="24">
        <v>771.76</v>
      </c>
      <c r="BK7" s="24">
        <v>398.42</v>
      </c>
      <c r="BL7" s="24">
        <v>294.08999999999997</v>
      </c>
      <c r="BM7" s="24">
        <v>294.08999999999997</v>
      </c>
      <c r="BN7" s="24">
        <v>338.47</v>
      </c>
      <c r="BO7" s="24">
        <v>368.83</v>
      </c>
      <c r="BP7" s="24">
        <v>386.06</v>
      </c>
      <c r="BQ7" s="24">
        <v>97</v>
      </c>
      <c r="BR7" s="24">
        <v>97.62</v>
      </c>
      <c r="BS7" s="24">
        <v>88.49</v>
      </c>
      <c r="BT7" s="24">
        <v>88.17</v>
      </c>
      <c r="BU7" s="24">
        <v>88.6</v>
      </c>
      <c r="BV7" s="24">
        <v>50.7</v>
      </c>
      <c r="BW7" s="24">
        <v>60</v>
      </c>
      <c r="BX7" s="24">
        <v>59.01</v>
      </c>
      <c r="BY7" s="24">
        <v>56.06</v>
      </c>
      <c r="BZ7" s="24">
        <v>53.25</v>
      </c>
      <c r="CA7" s="24">
        <v>51.14</v>
      </c>
      <c r="CB7" s="24">
        <v>175.03</v>
      </c>
      <c r="CC7" s="24">
        <v>177.63</v>
      </c>
      <c r="CD7" s="24">
        <v>201.76</v>
      </c>
      <c r="CE7" s="24">
        <v>201.65</v>
      </c>
      <c r="CF7" s="24">
        <v>201.12</v>
      </c>
      <c r="CG7" s="24">
        <v>289.81</v>
      </c>
      <c r="CH7" s="24">
        <v>282.70999999999998</v>
      </c>
      <c r="CI7" s="24">
        <v>291.82</v>
      </c>
      <c r="CJ7" s="24">
        <v>304.36</v>
      </c>
      <c r="CK7" s="24">
        <v>325.45</v>
      </c>
      <c r="CL7" s="24">
        <v>329.31</v>
      </c>
      <c r="CM7" s="24">
        <v>50.24</v>
      </c>
      <c r="CN7" s="24">
        <v>49.53</v>
      </c>
      <c r="CO7" s="24">
        <v>48.2</v>
      </c>
      <c r="CP7" s="24">
        <v>48.05</v>
      </c>
      <c r="CQ7" s="24">
        <v>48.82</v>
      </c>
      <c r="CR7" s="24">
        <v>56.45</v>
      </c>
      <c r="CS7" s="24">
        <v>56.52</v>
      </c>
      <c r="CT7" s="24">
        <v>88.45</v>
      </c>
      <c r="CU7" s="24">
        <v>54.08</v>
      </c>
      <c r="CV7" s="24">
        <v>52.59</v>
      </c>
      <c r="CW7" s="24">
        <v>54.37</v>
      </c>
      <c r="CX7" s="24">
        <v>100</v>
      </c>
      <c r="CY7" s="24">
        <v>100</v>
      </c>
      <c r="CZ7" s="24">
        <v>100</v>
      </c>
      <c r="DA7" s="24">
        <v>100</v>
      </c>
      <c r="DB7" s="24">
        <v>100</v>
      </c>
      <c r="DC7" s="24">
        <v>54.99</v>
      </c>
      <c r="DD7" s="24">
        <v>88.43</v>
      </c>
      <c r="DE7" s="24">
        <v>90.34</v>
      </c>
      <c r="DF7" s="24">
        <v>90.57</v>
      </c>
      <c r="DG7" s="24">
        <v>87.02</v>
      </c>
      <c r="DH7" s="24">
        <v>84.89</v>
      </c>
      <c r="DI7" s="24">
        <v>27.71</v>
      </c>
      <c r="DJ7" s="24">
        <v>30.14</v>
      </c>
      <c r="DK7" s="24">
        <v>32.770000000000003</v>
      </c>
      <c r="DL7" s="24">
        <v>35.130000000000003</v>
      </c>
      <c r="DM7" s="24">
        <v>37.380000000000003</v>
      </c>
      <c r="DN7" s="24">
        <v>15.4</v>
      </c>
      <c r="DO7" s="24">
        <v>21.02</v>
      </c>
      <c r="DP7" s="24">
        <v>24.31</v>
      </c>
      <c r="DQ7" s="24">
        <v>26.92</v>
      </c>
      <c r="DR7" s="24">
        <v>27.57</v>
      </c>
      <c r="DS7" s="24">
        <v>26.38</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大坪　賢心</cp:lastModifiedBy>
  <dcterms:modified xsi:type="dcterms:W3CDTF">2026-02-20T10:50:33Z</dcterms:modified>
</cp:coreProperties>
</file>