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＠C 都市整備室\c13　駅・駐車場\02駐車場\HP\"/>
    </mc:Choice>
  </mc:AlternateContent>
  <xr:revisionPtr revIDLastSave="0" documentId="13_ncr:1_{6391AC54-0910-49A8-9D6B-0E314AA70A15}" xr6:coauthVersionLast="47" xr6:coauthVersionMax="47" xr10:uidLastSave="{00000000-0000-0000-0000-000000000000}"/>
  <bookViews>
    <workbookView xWindow="-120" yWindow="-120" windowWidth="29040" windowHeight="15840" xr2:uid="{45354D39-0660-4B7B-8874-85AB8220BF31}"/>
  </bookViews>
  <sheets>
    <sheet name="紫波中央駅前駐車場" sheetId="1" r:id="rId1"/>
    <sheet name="紫波中央東前駐車場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J14" i="2"/>
  <c r="I14" i="2"/>
  <c r="H14" i="2"/>
  <c r="J13" i="1"/>
  <c r="I13" i="1"/>
  <c r="J13" i="2" l="1"/>
  <c r="H15" i="2" s="1"/>
  <c r="D6" i="2" s="1"/>
  <c r="J12" i="1"/>
  <c r="H14" i="1" s="1"/>
  <c r="E22" i="1" l="1"/>
  <c r="F22" i="1" s="1"/>
  <c r="D6" i="1"/>
  <c r="F19" i="2"/>
  <c r="E20" i="2"/>
  <c r="F20" i="2" s="1"/>
  <c r="F20" i="1"/>
  <c r="F19" i="1"/>
  <c r="F18" i="1"/>
  <c r="F21" i="1"/>
  <c r="F17" i="2" l="1"/>
  <c r="D5" i="2" s="1"/>
  <c r="F16" i="1"/>
  <c r="D5" i="1" s="1"/>
</calcChain>
</file>

<file path=xl/sharedStrings.xml><?xml version="1.0" encoding="utf-8"?>
<sst xmlns="http://schemas.openxmlformats.org/spreadsheetml/2006/main" count="18" uniqueCount="7">
  <si>
    <t>～</t>
    <phoneticPr fontId="2"/>
  </si>
  <si>
    <t>利用時間</t>
    <rPh sb="0" eb="2">
      <t>リヨウ</t>
    </rPh>
    <rPh sb="2" eb="4">
      <t>ジカン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</si>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</sst>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454545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0" fontId="4" fillId="0" borderId="1" xfId="0" applyFont="1" applyBorder="1">
      <alignment vertical="center"/>
    </xf>
    <xf numFmtId="38" fontId="4" fillId="0" borderId="0" xfId="1" applyFont="1">
      <alignment vertical="center"/>
    </xf>
    <xf numFmtId="0" fontId="4" fillId="0" borderId="1" xfId="0" applyFont="1" applyBorder="1" applyAlignment="1">
      <alignment horizontal="center" vertical="center"/>
    </xf>
    <xf numFmtId="38" fontId="5" fillId="0" borderId="0" xfId="1" applyFont="1">
      <alignment vertical="center"/>
    </xf>
    <xf numFmtId="38" fontId="4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96075" cy="4924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0D594E-B31C-4438-8279-95E074AF0065}"/>
            </a:ext>
          </a:extLst>
        </xdr:cNvPr>
        <xdr:cNvSpPr txBox="1"/>
      </xdr:nvSpPr>
      <xdr:spPr>
        <a:xfrm>
          <a:off x="0" y="0"/>
          <a:ext cx="6696075" cy="4924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>
              <a:latin typeface="HGｺﾞｼｯｸE" panose="020B0909000000000000" pitchFamily="49" charset="-128"/>
              <a:ea typeface="HGｺﾞｼｯｸE" panose="020B0909000000000000" pitchFamily="49" charset="-128"/>
            </a:rPr>
            <a:t>紫波中央駅</a:t>
          </a:r>
          <a:r>
            <a:rPr kumimoji="1" lang="ja-JP" altLang="en-US" sz="2400" u="sng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前</a:t>
          </a:r>
          <a:r>
            <a:rPr kumimoji="1" lang="ja-JP" altLang="en-US" sz="2400">
              <a:latin typeface="HGｺﾞｼｯｸE" panose="020B0909000000000000" pitchFamily="49" charset="-128"/>
              <a:ea typeface="HGｺﾞｼｯｸE" panose="020B0909000000000000" pitchFamily="49" charset="-128"/>
            </a:rPr>
            <a:t>駐車場使用料シミュレーション</a:t>
          </a:r>
        </a:p>
      </xdr:txBody>
    </xdr:sp>
    <xdr:clientData/>
  </xdr:oneCellAnchor>
  <xdr:oneCellAnchor>
    <xdr:from>
      <xdr:col>0</xdr:col>
      <xdr:colOff>0</xdr:colOff>
      <xdr:row>6</xdr:row>
      <xdr:rowOff>21771</xdr:rowOff>
    </xdr:from>
    <xdr:ext cx="6604885" cy="116064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603C8D-CDD2-04BA-36E4-E1253F810375}"/>
            </a:ext>
          </a:extLst>
        </xdr:cNvPr>
        <xdr:cNvSpPr txBox="1"/>
      </xdr:nvSpPr>
      <xdr:spPr>
        <a:xfrm>
          <a:off x="0" y="2642788"/>
          <a:ext cx="6604885" cy="1160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 b="1" kern="1200">
              <a:latin typeface="+mn-ea"/>
              <a:ea typeface="+mn-ea"/>
            </a:rPr>
            <a:t>・１日は２４時間で計算しています。</a:t>
          </a:r>
          <a:endParaRPr kumimoji="1" lang="en-US" altLang="ja-JP" sz="1200" b="1" kern="1200">
            <a:latin typeface="+mn-ea"/>
            <a:ea typeface="+mn-ea"/>
          </a:endParaRPr>
        </a:p>
        <a:p>
          <a:r>
            <a:rPr kumimoji="1" lang="ja-JP" altLang="en-US" sz="1200" b="1" kern="1200">
              <a:latin typeface="+mn-ea"/>
              <a:ea typeface="+mn-ea"/>
            </a:rPr>
            <a:t>・金額は入庫時間と出庫時間によって変動します。目安として活用ください。</a:t>
          </a:r>
          <a:endParaRPr kumimoji="1" lang="en-US" altLang="ja-JP" sz="1200" b="1" kern="1200">
            <a:latin typeface="+mn-ea"/>
            <a:ea typeface="+mn-ea"/>
          </a:endParaRPr>
        </a:p>
        <a:p>
          <a:r>
            <a:rPr kumimoji="1" lang="ja-JP" altLang="en-US" sz="1200" b="1" kern="1200">
              <a:latin typeface="+mn-ea"/>
              <a:ea typeface="+mn-ea"/>
            </a:rPr>
            <a:t>・お支払いは硬貨、千円札のみです。（キャッシュレス決裁は対応していません。）</a:t>
          </a:r>
          <a:endParaRPr kumimoji="1" lang="en-US" altLang="ja-JP" sz="1200" b="1" kern="1200">
            <a:latin typeface="+mn-ea"/>
            <a:ea typeface="+mn-ea"/>
          </a:endParaRPr>
        </a:p>
        <a:p>
          <a:r>
            <a:rPr kumimoji="1" lang="ja-JP" altLang="en-US" sz="1200" b="1" kern="1200">
              <a:latin typeface="+mn-ea"/>
              <a:ea typeface="+mn-ea"/>
            </a:rPr>
            <a:t>・前払券を１枚</a:t>
          </a:r>
          <a:r>
            <a:rPr kumimoji="1" lang="en-US" altLang="ja-JP" sz="1200" b="1" kern="1200">
              <a:latin typeface="+mn-ea"/>
              <a:ea typeface="+mn-ea"/>
            </a:rPr>
            <a:t>100</a:t>
          </a:r>
          <a:r>
            <a:rPr kumimoji="1" lang="ja-JP" altLang="en-US" sz="1200" b="1" kern="1200">
              <a:latin typeface="+mn-ea"/>
              <a:ea typeface="+mn-ea"/>
            </a:rPr>
            <a:t>円で販売しています。購入したい方は都市計画課窓口へお越しください。</a:t>
          </a:r>
          <a:endParaRPr kumimoji="1" lang="en-US" altLang="ja-JP" sz="1200" b="1" kern="1200">
            <a:latin typeface="+mn-ea"/>
            <a:ea typeface="+mn-ea"/>
          </a:endParaRPr>
        </a:p>
      </xdr:txBody>
    </xdr:sp>
    <xdr:clientData/>
  </xdr:oneCellAnchor>
  <xdr:twoCellAnchor editAs="oneCell">
    <xdr:from>
      <xdr:col>9</xdr:col>
      <xdr:colOff>11905</xdr:colOff>
      <xdr:row>1</xdr:row>
      <xdr:rowOff>166427</xdr:rowOff>
    </xdr:from>
    <xdr:to>
      <xdr:col>258</xdr:col>
      <xdr:colOff>279797</xdr:colOff>
      <xdr:row>5</xdr:row>
      <xdr:rowOff>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49DE242-3D85-8535-2C36-F90491403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81" y="488306"/>
          <a:ext cx="3631202" cy="1810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275899</xdr:colOff>
      <xdr:row>4</xdr:row>
      <xdr:rowOff>91964</xdr:rowOff>
    </xdr:from>
    <xdr:to>
      <xdr:col>10</xdr:col>
      <xdr:colOff>578069</xdr:colOff>
      <xdr:row>5</xdr:row>
      <xdr:rowOff>13137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896DAA5-577A-4392-AE42-C00AB416C194}"/>
            </a:ext>
          </a:extLst>
        </xdr:cNvPr>
        <xdr:cNvSpPr/>
      </xdr:nvSpPr>
      <xdr:spPr>
        <a:xfrm>
          <a:off x="5636175" y="1859016"/>
          <a:ext cx="959066" cy="453259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67500" cy="4924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C5BEA9C-51FC-4FA3-AC6C-4E94DC11DFA3}"/>
            </a:ext>
          </a:extLst>
        </xdr:cNvPr>
        <xdr:cNvSpPr txBox="1"/>
      </xdr:nvSpPr>
      <xdr:spPr>
        <a:xfrm>
          <a:off x="0" y="0"/>
          <a:ext cx="6667500" cy="4924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>
              <a:latin typeface="HGｺﾞｼｯｸE" panose="020B0909000000000000" pitchFamily="49" charset="-128"/>
              <a:ea typeface="HGｺﾞｼｯｸE" panose="020B0909000000000000" pitchFamily="49" charset="-128"/>
            </a:rPr>
            <a:t>紫波中央駅</a:t>
          </a:r>
          <a:r>
            <a:rPr kumimoji="1" lang="ja-JP" altLang="en-US" sz="2400" u="sng">
              <a:solidFill>
                <a:schemeClr val="accent1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東</a:t>
          </a:r>
          <a:r>
            <a:rPr kumimoji="1" lang="ja-JP" altLang="en-US" sz="2400">
              <a:latin typeface="HGｺﾞｼｯｸE" panose="020B0909000000000000" pitchFamily="49" charset="-128"/>
              <a:ea typeface="HGｺﾞｼｯｸE" panose="020B0909000000000000" pitchFamily="49" charset="-128"/>
            </a:rPr>
            <a:t>駐車場使用料シミュレーション</a:t>
          </a:r>
        </a:p>
      </xdr:txBody>
    </xdr:sp>
    <xdr:clientData/>
  </xdr:oneCellAnchor>
  <xdr:oneCellAnchor>
    <xdr:from>
      <xdr:col>0</xdr:col>
      <xdr:colOff>0</xdr:colOff>
      <xdr:row>6</xdr:row>
      <xdr:rowOff>15202</xdr:rowOff>
    </xdr:from>
    <xdr:ext cx="6604885" cy="11221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A52CD2-441B-4961-8805-3F157E999EE7}"/>
            </a:ext>
          </a:extLst>
        </xdr:cNvPr>
        <xdr:cNvSpPr txBox="1"/>
      </xdr:nvSpPr>
      <xdr:spPr>
        <a:xfrm>
          <a:off x="0" y="2636219"/>
          <a:ext cx="6604885" cy="1122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・１日は２４時間で計算しています。</a:t>
          </a:r>
          <a:endParaRPr kumimoji="1" lang="en-US" altLang="ja-JP" sz="1200" b="1" kern="1200">
            <a:latin typeface="+mn-ea"/>
            <a:ea typeface="+mn-ea"/>
          </a:endParaRPr>
        </a:p>
        <a:p>
          <a:r>
            <a:rPr kumimoji="1" lang="ja-JP" altLang="en-US" sz="1200" b="1" kern="1200">
              <a:latin typeface="+mn-ea"/>
              <a:ea typeface="+mn-ea"/>
            </a:rPr>
            <a:t>・金額は入庫時間と出庫時間によって変動します。目安として活用ください。</a:t>
          </a:r>
          <a:endParaRPr kumimoji="1" lang="en-US" altLang="ja-JP" sz="1200" b="1" kern="1200">
            <a:latin typeface="+mn-ea"/>
            <a:ea typeface="+mn-ea"/>
          </a:endParaRPr>
        </a:p>
        <a:p>
          <a:r>
            <a:rPr kumimoji="1" lang="ja-JP" altLang="en-US" sz="1200" b="1" kern="1200">
              <a:latin typeface="+mn-ea"/>
              <a:ea typeface="+mn-ea"/>
            </a:rPr>
            <a:t>・お支払いは硬貨、千円札のみです。（キャッシュレス決裁は対応していません。）</a:t>
          </a:r>
          <a:endParaRPr kumimoji="1" lang="en-US" altLang="ja-JP" sz="1200" b="1" kern="1200">
            <a:latin typeface="+mn-ea"/>
            <a:ea typeface="+mn-ea"/>
          </a:endParaRPr>
        </a:p>
        <a:p>
          <a:r>
            <a:rPr kumimoji="1" lang="ja-JP" altLang="en-US" sz="1200" b="1" kern="1200">
              <a:latin typeface="+mn-ea"/>
              <a:ea typeface="+mn-ea"/>
            </a:rPr>
            <a:t>・前払券を１枚</a:t>
          </a:r>
          <a:r>
            <a:rPr kumimoji="1" lang="en-US" altLang="ja-JP" sz="1200" b="1" kern="1200">
              <a:latin typeface="+mn-ea"/>
              <a:ea typeface="+mn-ea"/>
            </a:rPr>
            <a:t>100</a:t>
          </a:r>
          <a:r>
            <a:rPr kumimoji="1" lang="ja-JP" altLang="en-US" sz="1200" b="1" kern="1200">
              <a:latin typeface="+mn-ea"/>
              <a:ea typeface="+mn-ea"/>
            </a:rPr>
            <a:t>円で販売しています。購入したい方は都市計画課窓口へお越しください。</a:t>
          </a:r>
          <a:endParaRPr kumimoji="1" lang="en-US" altLang="ja-JP" sz="1200" b="1" kern="1200">
            <a:latin typeface="+mn-ea"/>
            <a:ea typeface="+mn-ea"/>
          </a:endParaRPr>
        </a:p>
      </xdr:txBody>
    </xdr:sp>
    <xdr:clientData/>
  </xdr:oneCellAnchor>
  <xdr:twoCellAnchor editAs="oneCell">
    <xdr:from>
      <xdr:col>9</xdr:col>
      <xdr:colOff>11496</xdr:colOff>
      <xdr:row>1</xdr:row>
      <xdr:rowOff>177978</xdr:rowOff>
    </xdr:from>
    <xdr:to>
      <xdr:col>258</xdr:col>
      <xdr:colOff>279182</xdr:colOff>
      <xdr:row>5</xdr:row>
      <xdr:rowOff>6445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713554F-7FF2-4353-B736-D25F3E4CC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1772" y="499857"/>
          <a:ext cx="3630996" cy="1805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256</xdr:col>
      <xdr:colOff>216777</xdr:colOff>
      <xdr:row>1</xdr:row>
      <xdr:rowOff>302173</xdr:rowOff>
    </xdr:from>
    <xdr:to>
      <xdr:col>257</xdr:col>
      <xdr:colOff>190500</xdr:colOff>
      <xdr:row>3</xdr:row>
      <xdr:rowOff>78828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DE8E0A5-4566-114A-B588-6DBB030BDF65}"/>
            </a:ext>
          </a:extLst>
        </xdr:cNvPr>
        <xdr:cNvSpPr/>
      </xdr:nvSpPr>
      <xdr:spPr>
        <a:xfrm>
          <a:off x="7574018" y="624052"/>
          <a:ext cx="656896" cy="88681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AFB89-9434-4A7A-A87F-8F81825AC779}">
  <sheetPr>
    <tabColor rgb="FFFF0000"/>
  </sheetPr>
  <dimension ref="A1:IW23"/>
  <sheetViews>
    <sheetView tabSelected="1" zoomScale="145" zoomScaleNormal="145" workbookViewId="0">
      <selection activeCell="JA4" sqref="JA4"/>
    </sheetView>
  </sheetViews>
  <sheetFormatPr defaultRowHeight="19.5" zeroHeight="1" x14ac:dyDescent="0.15"/>
  <cols>
    <col min="1" max="1" width="7.25" style="1" bestFit="1" customWidth="1"/>
    <col min="2" max="2" width="4.125" style="1" bestFit="1" customWidth="1"/>
    <col min="3" max="3" width="7.25" style="1" bestFit="1" customWidth="1"/>
    <col min="4" max="11" width="8.625" style="1" customWidth="1"/>
    <col min="12" max="12" width="9" style="1"/>
    <col min="13" max="256" width="0" style="1" hidden="1" customWidth="1"/>
    <col min="257" max="16384" width="9" style="1"/>
  </cols>
  <sheetData>
    <row r="1" spans="1:257" ht="25.5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57" ht="25.5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IW2"/>
    </row>
    <row r="3" spans="1:257" ht="62.25" customHeight="1" x14ac:dyDescent="0.15">
      <c r="A3" s="17" t="s">
        <v>1</v>
      </c>
      <c r="B3" s="17"/>
      <c r="C3" s="17"/>
      <c r="D3" s="15">
        <v>10</v>
      </c>
      <c r="E3" s="14" t="s">
        <v>2</v>
      </c>
      <c r="F3" s="15">
        <v>1</v>
      </c>
      <c r="G3" s="14" t="s">
        <v>3</v>
      </c>
      <c r="H3" s="15">
        <v>0</v>
      </c>
      <c r="I3" s="14" t="s">
        <v>4</v>
      </c>
      <c r="J3" s="11"/>
      <c r="K3" s="11"/>
    </row>
    <row r="4" spans="1:257" ht="26.25" thickBo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257" ht="42" customHeight="1" thickBot="1" x14ac:dyDescent="0.2">
      <c r="A5" s="18" t="s">
        <v>5</v>
      </c>
      <c r="B5" s="18"/>
      <c r="C5" s="18"/>
      <c r="D5" s="19">
        <f>$F$16</f>
        <v>2100</v>
      </c>
      <c r="E5" s="20"/>
      <c r="F5" s="21"/>
      <c r="G5" s="13" t="s">
        <v>6</v>
      </c>
      <c r="H5" s="11"/>
      <c r="I5" s="11"/>
      <c r="J5" s="11"/>
      <c r="K5" s="11"/>
    </row>
    <row r="6" spans="1:257" ht="25.5" x14ac:dyDescent="0.15">
      <c r="A6" s="11"/>
      <c r="B6" s="11"/>
      <c r="C6" s="11"/>
      <c r="D6" s="16" t="str">
        <f>H14</f>
        <v>10日を超える場合は【使用日数延長許可申請書】を提出してください。</v>
      </c>
      <c r="E6" s="16"/>
      <c r="F6" s="16"/>
      <c r="G6" s="16"/>
      <c r="H6" s="16"/>
      <c r="I6" s="16"/>
      <c r="J6" s="16"/>
      <c r="K6" s="16"/>
      <c r="L6" s="16"/>
    </row>
    <row r="7" spans="1:257" ht="33.75" customHeight="1" x14ac:dyDescent="0.15">
      <c r="A7" s="11"/>
      <c r="B7" s="11"/>
      <c r="C7" s="11"/>
      <c r="D7" s="12"/>
      <c r="E7" s="12"/>
      <c r="F7" s="12"/>
      <c r="G7" s="11"/>
      <c r="H7" s="11"/>
      <c r="I7" s="11"/>
      <c r="J7" s="11"/>
      <c r="K7" s="11"/>
    </row>
    <row r="8" spans="1:257" x14ac:dyDescent="0.15"/>
    <row r="9" spans="1:257" x14ac:dyDescent="0.15"/>
    <row r="10" spans="1:257" x14ac:dyDescent="0.15"/>
    <row r="11" spans="1:257" ht="25.5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257" hidden="1" x14ac:dyDescent="0.15">
      <c r="J12" s="5">
        <f>H13+I13+J13</f>
        <v>14460</v>
      </c>
    </row>
    <row r="13" spans="1:257" hidden="1" x14ac:dyDescent="0.15">
      <c r="H13" s="3">
        <f>D3*24*60</f>
        <v>14400</v>
      </c>
      <c r="I13" s="4">
        <f>F3*60</f>
        <v>60</v>
      </c>
      <c r="J13" s="3">
        <f>H3</f>
        <v>0</v>
      </c>
    </row>
    <row r="14" spans="1:257" hidden="1" x14ac:dyDescent="0.15">
      <c r="H14" s="1" t="str">
        <f>IF(J12&lt;=14400,"","10日を超える場合は【使用日数延長許可申請書】を提出してください。")</f>
        <v>10日を超える場合は【使用日数延長許可申請書】を提出してください。</v>
      </c>
    </row>
    <row r="16" spans="1:257" ht="24" hidden="1" x14ac:dyDescent="0.15">
      <c r="A16" s="6"/>
      <c r="B16" s="6"/>
      <c r="C16" s="6"/>
      <c r="D16" s="2"/>
      <c r="E16" s="2"/>
      <c r="F16" s="10">
        <f>SUM(F18:F22)</f>
        <v>2100</v>
      </c>
      <c r="G16" s="7"/>
      <c r="H16" s="2"/>
      <c r="I16" s="7"/>
    </row>
    <row r="17" spans="1:9" ht="24" hidden="1" x14ac:dyDescent="0.15">
      <c r="A17" s="6">
        <v>0</v>
      </c>
      <c r="B17" s="8" t="s">
        <v>0</v>
      </c>
      <c r="C17" s="6">
        <v>90</v>
      </c>
      <c r="D17" s="2">
        <v>0</v>
      </c>
      <c r="E17" s="2"/>
      <c r="F17" s="2"/>
      <c r="G17" s="2"/>
      <c r="H17" s="2"/>
      <c r="I17" s="7"/>
    </row>
    <row r="18" spans="1:9" ht="24" hidden="1" x14ac:dyDescent="0.15">
      <c r="A18" s="6">
        <v>91</v>
      </c>
      <c r="B18" s="8" t="s">
        <v>0</v>
      </c>
      <c r="C18" s="6">
        <v>960</v>
      </c>
      <c r="D18" s="7">
        <v>100</v>
      </c>
      <c r="E18" s="2"/>
      <c r="F18" s="7">
        <f>IF($J$12&gt;=A18,D18,0)</f>
        <v>100</v>
      </c>
      <c r="G18" s="2"/>
      <c r="H18" s="2"/>
      <c r="I18" s="7"/>
    </row>
    <row r="19" spans="1:9" ht="24" hidden="1" x14ac:dyDescent="0.15">
      <c r="A19" s="6">
        <v>961</v>
      </c>
      <c r="B19" s="8"/>
      <c r="C19" s="6">
        <v>1680</v>
      </c>
      <c r="D19" s="7">
        <v>100</v>
      </c>
      <c r="E19" s="2"/>
      <c r="F19" s="7">
        <f>IF($J$12&gt;=A19,D19,0)</f>
        <v>100</v>
      </c>
      <c r="G19" s="2"/>
      <c r="H19" s="2"/>
      <c r="I19" s="7"/>
    </row>
    <row r="20" spans="1:9" ht="24" hidden="1" x14ac:dyDescent="0.15">
      <c r="A20" s="6">
        <v>241</v>
      </c>
      <c r="B20" s="8" t="s">
        <v>0</v>
      </c>
      <c r="C20" s="6">
        <v>1680</v>
      </c>
      <c r="D20" s="7">
        <v>100</v>
      </c>
      <c r="E20" s="2"/>
      <c r="F20" s="7">
        <f>IF($J$12&gt;=A20,D20,0)</f>
        <v>100</v>
      </c>
      <c r="G20" s="2"/>
      <c r="H20" s="2"/>
      <c r="I20" s="7"/>
    </row>
    <row r="21" spans="1:9" ht="24" hidden="1" x14ac:dyDescent="0.15">
      <c r="A21" s="6">
        <v>1681</v>
      </c>
      <c r="B21" s="8" t="s">
        <v>0</v>
      </c>
      <c r="C21" s="6">
        <v>2400</v>
      </c>
      <c r="D21" s="7">
        <v>100</v>
      </c>
      <c r="E21" s="2"/>
      <c r="F21" s="7">
        <f>IF($J$12&gt;=A21,D21,0)</f>
        <v>100</v>
      </c>
      <c r="G21" s="2"/>
      <c r="H21" s="2"/>
      <c r="I21" s="7"/>
    </row>
    <row r="22" spans="1:9" ht="24" hidden="1" x14ac:dyDescent="0.15">
      <c r="D22" s="2">
        <v>100</v>
      </c>
      <c r="E22" s="1">
        <f>ROUNDUP(($J$12-2400)/720,0)</f>
        <v>17</v>
      </c>
      <c r="F22" s="9">
        <f>IF(E22&gt;0,D22*E22,0)</f>
        <v>1700</v>
      </c>
    </row>
    <row r="23" spans="1:9" ht="24" hidden="1" x14ac:dyDescent="0.15">
      <c r="A23" s="2"/>
    </row>
  </sheetData>
  <sheetProtection algorithmName="SHA-512" hashValue="b/YMEO2PGIZzxyGG+JQmozAKiBFzJQiqIl3SDAO+I3AWXAKYTtTxMywLMFPSxawHFBBqXqpIYPyxNqAZcUnb4g==" saltValue="zOsptSXikT+RvIu7gBKD+Q==" spinCount="100000" sheet="1" objects="1" scenarios="1"/>
  <mergeCells count="3">
    <mergeCell ref="A3:C3"/>
    <mergeCell ref="A5:C5"/>
    <mergeCell ref="D5:F5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E579-F143-4E96-8062-B4CE50B29C0B}">
  <sheetPr>
    <tabColor theme="4"/>
  </sheetPr>
  <dimension ref="A1:K21"/>
  <sheetViews>
    <sheetView zoomScale="145" zoomScaleNormal="145" workbookViewId="0">
      <selection activeCell="F17" sqref="F17"/>
    </sheetView>
  </sheetViews>
  <sheetFormatPr defaultRowHeight="19.5" zeroHeight="1" x14ac:dyDescent="0.15"/>
  <cols>
    <col min="1" max="1" width="7.25" style="1" bestFit="1" customWidth="1"/>
    <col min="2" max="2" width="4.125" style="1" bestFit="1" customWidth="1"/>
    <col min="3" max="3" width="7.25" style="1" bestFit="1" customWidth="1"/>
    <col min="4" max="11" width="8.625" style="1" customWidth="1"/>
    <col min="12" max="12" width="9" style="1"/>
    <col min="13" max="256" width="0" style="1" hidden="1" customWidth="1"/>
    <col min="257" max="16384" width="9" style="1"/>
  </cols>
  <sheetData>
    <row r="1" spans="1:11" ht="25.5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5.5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62.25" customHeight="1" x14ac:dyDescent="0.15">
      <c r="A3" s="17" t="s">
        <v>1</v>
      </c>
      <c r="B3" s="17"/>
      <c r="C3" s="17"/>
      <c r="D3" s="15">
        <v>10</v>
      </c>
      <c r="E3" s="14" t="s">
        <v>2</v>
      </c>
      <c r="F3" s="15">
        <v>1</v>
      </c>
      <c r="G3" s="14" t="s">
        <v>3</v>
      </c>
      <c r="H3" s="15">
        <v>0</v>
      </c>
      <c r="I3" s="14" t="s">
        <v>4</v>
      </c>
      <c r="J3" s="11"/>
      <c r="K3" s="11"/>
    </row>
    <row r="4" spans="1:11" ht="26.25" thickBo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42" customHeight="1" thickBot="1" x14ac:dyDescent="0.2">
      <c r="A5" s="18" t="s">
        <v>5</v>
      </c>
      <c r="B5" s="18"/>
      <c r="C5" s="18"/>
      <c r="D5" s="19">
        <f>$F$17</f>
        <v>1100</v>
      </c>
      <c r="E5" s="20"/>
      <c r="F5" s="21"/>
      <c r="G5" s="14" t="s">
        <v>6</v>
      </c>
      <c r="H5" s="11"/>
      <c r="I5" s="11"/>
      <c r="J5" s="11"/>
      <c r="K5" s="11"/>
    </row>
    <row r="6" spans="1:11" ht="25.5" x14ac:dyDescent="0.15">
      <c r="A6" s="11"/>
      <c r="B6" s="11"/>
      <c r="C6" s="11"/>
      <c r="D6" s="16" t="str">
        <f>H15</f>
        <v>10日を超える場合は【使用日数延長許可申請書】を提出してください。</v>
      </c>
      <c r="E6" s="11"/>
      <c r="F6" s="11"/>
      <c r="G6" s="11"/>
      <c r="H6" s="11"/>
      <c r="I6" s="11"/>
      <c r="J6" s="11"/>
      <c r="K6" s="11"/>
    </row>
    <row r="7" spans="1:11" ht="33.75" customHeight="1" x14ac:dyDescent="0.15">
      <c r="A7" s="11"/>
      <c r="B7" s="11"/>
      <c r="C7" s="11"/>
      <c r="D7" s="12"/>
      <c r="E7" s="12"/>
      <c r="F7" s="12"/>
      <c r="G7" s="11"/>
      <c r="H7" s="11"/>
      <c r="I7" s="11"/>
      <c r="J7" s="11"/>
      <c r="K7" s="11"/>
    </row>
    <row r="8" spans="1:11" x14ac:dyDescent="0.15"/>
    <row r="9" spans="1:11" x14ac:dyDescent="0.15"/>
    <row r="10" spans="1:11" x14ac:dyDescent="0.15"/>
    <row r="11" spans="1:11" ht="25.5" x14ac:dyDescent="0.15">
      <c r="A11" s="11"/>
      <c r="B11" s="11"/>
      <c r="C11" s="11"/>
      <c r="D11" s="12"/>
      <c r="E11" s="12"/>
      <c r="F11" s="12"/>
      <c r="G11" s="11"/>
      <c r="H11" s="11"/>
      <c r="I11" s="11"/>
      <c r="J11" s="11"/>
      <c r="K11" s="11"/>
    </row>
    <row r="12" spans="1:11" ht="25.5" hidden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idden="1" x14ac:dyDescent="0.15">
      <c r="J13" s="5">
        <f>H14+I14+J14</f>
        <v>14460</v>
      </c>
    </row>
    <row r="14" spans="1:11" hidden="1" x14ac:dyDescent="0.15">
      <c r="H14" s="4">
        <f>D3*24*60</f>
        <v>14400</v>
      </c>
      <c r="I14" s="4">
        <f>F3*60</f>
        <v>60</v>
      </c>
      <c r="J14" s="3">
        <f>H3</f>
        <v>0</v>
      </c>
    </row>
    <row r="15" spans="1:11" hidden="1" x14ac:dyDescent="0.15">
      <c r="H15" s="1" t="str">
        <f>IF(J13&lt;=14400,"","10日を超える場合は【使用日数延長許可申請書】を提出してください。")</f>
        <v>10日を超える場合は【使用日数延長許可申請書】を提出してください。</v>
      </c>
    </row>
    <row r="17" spans="1:9" ht="24" hidden="1" x14ac:dyDescent="0.15">
      <c r="A17" s="6"/>
      <c r="B17" s="6"/>
      <c r="C17" s="6"/>
      <c r="D17" s="2"/>
      <c r="E17" s="2"/>
      <c r="F17" s="10">
        <f>SUM(F19:F20)</f>
        <v>1100</v>
      </c>
      <c r="G17" s="7"/>
      <c r="H17" s="2"/>
      <c r="I17" s="7"/>
    </row>
    <row r="18" spans="1:9" ht="24" hidden="1" x14ac:dyDescent="0.15">
      <c r="A18" s="6">
        <v>0</v>
      </c>
      <c r="B18" s="8" t="s">
        <v>0</v>
      </c>
      <c r="C18" s="6">
        <v>90</v>
      </c>
      <c r="D18" s="2">
        <v>0</v>
      </c>
      <c r="E18" s="2"/>
      <c r="F18" s="2"/>
      <c r="G18" s="2"/>
      <c r="H18" s="2"/>
      <c r="I18" s="7"/>
    </row>
    <row r="19" spans="1:9" ht="24" hidden="1" x14ac:dyDescent="0.15">
      <c r="A19" s="6">
        <v>91</v>
      </c>
      <c r="B19" s="8" t="s">
        <v>0</v>
      </c>
      <c r="C19" s="6">
        <v>1440</v>
      </c>
      <c r="D19" s="7">
        <v>100</v>
      </c>
      <c r="E19" s="2"/>
      <c r="F19" s="7">
        <f>IF($J$13&gt;=A19,D19,0)</f>
        <v>100</v>
      </c>
      <c r="G19" s="2"/>
      <c r="H19" s="2"/>
      <c r="I19" s="7"/>
    </row>
    <row r="20" spans="1:9" ht="24" hidden="1" x14ac:dyDescent="0.15">
      <c r="D20" s="2">
        <v>100</v>
      </c>
      <c r="E20" s="1">
        <f>ROUNDUP(($J$13-1440)/1440,0)</f>
        <v>10</v>
      </c>
      <c r="F20" s="9">
        <f>IF(E20&gt;0,D20*E20,0)</f>
        <v>1000</v>
      </c>
    </row>
    <row r="21" spans="1:9" ht="24" hidden="1" x14ac:dyDescent="0.15">
      <c r="A21" s="2"/>
    </row>
  </sheetData>
  <sheetProtection algorithmName="SHA-512" hashValue="0ZyvSqJDvf1bp6XPVFhSWrhemZU6qsCAKMKGaVigrZyg2t0OpGwOdqHIltjul0oJ8m/Dffi/Xc888zzgp7YI4w==" saltValue="WiAOoNbXMm6pi8z1szeHcA==" spinCount="100000" sheet="1" objects="1" scenarios="1"/>
  <mergeCells count="3">
    <mergeCell ref="A3:C3"/>
    <mergeCell ref="A5:C5"/>
    <mergeCell ref="D5:F5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紫波中央駅前駐車場</vt:lpstr>
      <vt:lpstr>紫波中央東前駐車場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　壮太</dc:creator>
  <cp:lastModifiedBy>畠山　壮太</cp:lastModifiedBy>
  <dcterms:created xsi:type="dcterms:W3CDTF">2024-11-25T02:38:39Z</dcterms:created>
  <dcterms:modified xsi:type="dcterms:W3CDTF">2024-12-25T02:51:19Z</dcterms:modified>
</cp:coreProperties>
</file>